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040"/>
  </bookViews>
  <sheets>
    <sheet name="نشاط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8" i="1" l="1"/>
  <c r="C163" i="1"/>
  <c r="C151" i="1"/>
  <c r="C145" i="1"/>
  <c r="F27" i="1"/>
  <c r="C27" i="1"/>
  <c r="F26" i="1"/>
  <c r="C26" i="1"/>
  <c r="F25" i="1"/>
  <c r="C25" i="1"/>
  <c r="F24" i="1"/>
  <c r="C24" i="1"/>
  <c r="F23" i="1"/>
  <c r="C23" i="1"/>
  <c r="C36" i="1" s="1"/>
  <c r="F22" i="1"/>
  <c r="C22" i="1"/>
  <c r="F21" i="1"/>
  <c r="C21" i="1"/>
  <c r="F20" i="1"/>
  <c r="C20" i="1"/>
  <c r="F19" i="1"/>
  <c r="E29" i="1" s="1"/>
  <c r="F29" i="1" s="1"/>
  <c r="C19" i="1"/>
  <c r="F18" i="1"/>
  <c r="C18" i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C29" i="1" s="1"/>
  <c r="F10" i="1"/>
  <c r="C10" i="1"/>
  <c r="F9" i="1"/>
  <c r="C9" i="1"/>
  <c r="C41" i="1" s="1"/>
  <c r="F8" i="1"/>
  <c r="C8" i="1"/>
  <c r="F7" i="1"/>
  <c r="C7" i="1"/>
  <c r="F6" i="1"/>
  <c r="C6" i="1"/>
  <c r="F5" i="1"/>
  <c r="C5" i="1"/>
  <c r="F4" i="1"/>
  <c r="C4" i="1"/>
  <c r="D40" i="1" l="1"/>
  <c r="D39" i="1"/>
  <c r="C45" i="1"/>
  <c r="C35" i="1"/>
  <c r="D43" i="1"/>
  <c r="D38" i="1"/>
  <c r="C37" i="1"/>
  <c r="C34" i="1"/>
  <c r="C42" i="1"/>
  <c r="C44" i="1"/>
</calcChain>
</file>

<file path=xl/sharedStrings.xml><?xml version="1.0" encoding="utf-8"?>
<sst xmlns="http://schemas.openxmlformats.org/spreadsheetml/2006/main" count="150" uniqueCount="148">
  <si>
    <t xml:space="preserve">تحليل مؤشرات مجموع النشاط التجاري للقطاع العام لسنة 2021 </t>
  </si>
  <si>
    <t>ألاف الدنانير</t>
  </si>
  <si>
    <t>التسلسل</t>
  </si>
  <si>
    <t xml:space="preserve">     المفـــردات</t>
  </si>
  <si>
    <t>المبلـــــغ</t>
  </si>
  <si>
    <t xml:space="preserve">    المفــــردات</t>
  </si>
  <si>
    <t>المبلــــــغ</t>
  </si>
  <si>
    <t>رأس المال المدفوع</t>
  </si>
  <si>
    <t>إجمالي الموجودات الثابتة للسنة السابقة</t>
  </si>
  <si>
    <t>الأرباح المحتجزة</t>
  </si>
  <si>
    <t>الإضافات السنوية للموجودات الثابتة 26= 9+10-25</t>
  </si>
  <si>
    <t>حق الملكية 3= 1+2</t>
  </si>
  <si>
    <t>ايراد النشاط الجاري</t>
  </si>
  <si>
    <t>تخصيصات طويلة الأجل</t>
  </si>
  <si>
    <t>أيرادات أخرى</t>
  </si>
  <si>
    <t>قروض طويلة الأجل</t>
  </si>
  <si>
    <t>كلفة البضاعة المباعة</t>
  </si>
  <si>
    <t>رأس المال المتاح 6= 3+4+5</t>
  </si>
  <si>
    <t>الإنتاج الكلي بسعر المنتج 30= 27+28-29</t>
  </si>
  <si>
    <t>المطلوبات المتداولة</t>
  </si>
  <si>
    <t>الأستخدامات الوسيطة</t>
  </si>
  <si>
    <t>مجموع جانب المطلوبات 8=6+7</t>
  </si>
  <si>
    <t>القيمة المضافة الإجمالية بسعر المنتج 32= 30-31</t>
  </si>
  <si>
    <t>إجمالي الموجودات الثابتة</t>
  </si>
  <si>
    <t xml:space="preserve">الضرائب غير المباشرة </t>
  </si>
  <si>
    <t>إنشاءات تحت التنفيذ</t>
  </si>
  <si>
    <t>الإعانات</t>
  </si>
  <si>
    <t>الإندثارات المتراكمة</t>
  </si>
  <si>
    <t>القيمة المضافة الإجمالية بالكلفة  35= 32-33+34</t>
  </si>
  <si>
    <t>صافي الموجودات الثابتة 12=9+10-11</t>
  </si>
  <si>
    <t>الإندثارات السنوية</t>
  </si>
  <si>
    <t>مخزون أخر المدة 13=14+15+16+17</t>
  </si>
  <si>
    <t>صافي القيمة المضافة بالكلفة 37=35-36</t>
  </si>
  <si>
    <t>أ. مستلزمات سلعية</t>
  </si>
  <si>
    <t>صافي التحويلات الجارية</t>
  </si>
  <si>
    <t xml:space="preserve">د. بضاعة مشتراة بغرض البيع </t>
  </si>
  <si>
    <t>دخل عوامل الإنتاج  39=37+38</t>
  </si>
  <si>
    <t>ه. مواد أخرى</t>
  </si>
  <si>
    <t>أ. صافي الربح أو الخسارة</t>
  </si>
  <si>
    <t>و. بضاعة بطريق الشحن</t>
  </si>
  <si>
    <t>الأرباح المحتجزة 41=40-42-43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</si>
  <si>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</si>
  <si>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</si>
  <si>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</si>
  <si>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</si>
  <si>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 20=13+18+19</t>
  </si>
  <si>
    <t>ب. الرواتب والأجور</t>
  </si>
  <si>
    <t>صافي رأس المال العامل 21= 20-7</t>
  </si>
  <si>
    <t>ج. صافي الفوائد المدفوعة</t>
  </si>
  <si>
    <t>الموجودات الأخرى</t>
  </si>
  <si>
    <t>د. إيجارات الأراضي المدفوعة</t>
  </si>
  <si>
    <t>رأس المال المستخدم23=12+21+22</t>
  </si>
  <si>
    <t>تعويضات المشتغلين 47=43+44</t>
  </si>
  <si>
    <t>مجموع جانب الموجودات 24=12+20+22</t>
  </si>
  <si>
    <t>فائض العمليات 48=37-47</t>
  </si>
  <si>
    <t>الجهاز المركزي للإحصاء وتكنولوجيا المعلومات (الحسابات القومية)</t>
  </si>
  <si>
    <t>القطاع: التجاري العام</t>
  </si>
  <si>
    <t>النشاط: التجارة</t>
  </si>
  <si>
    <t>مجموع النشاط</t>
  </si>
  <si>
    <t>المؤشرات المالية والأقتصادية</t>
  </si>
  <si>
    <t>المؤشـــــــــــــــــــــــــــــــــــــــــــــــــــــــــــــــــــــــــــــــــــــــرات</t>
  </si>
  <si>
    <t>القيمـــــــــــــــــــة</t>
  </si>
  <si>
    <t>النسبــــــة</t>
  </si>
  <si>
    <t>مؤشرأنتاجية الدينار من الأجور</t>
  </si>
  <si>
    <t>أنتاجية رأس المال الثابت</t>
  </si>
  <si>
    <t>نسبة التداول</t>
  </si>
  <si>
    <t>نسبة السيولة السريعة</t>
  </si>
  <si>
    <t>نسبة المخزون إلى صافي رأس المال العامل</t>
  </si>
  <si>
    <t>نسبة عائد الأستثمار</t>
  </si>
  <si>
    <t>نسبة الأقتراض إلى مجموع الموجودات</t>
  </si>
  <si>
    <t>معامل رأس المال</t>
  </si>
  <si>
    <t>مساهمة الربح في تكوين القيمة المضافة</t>
  </si>
  <si>
    <t>مساهمة التمويل الذاتي في الأستثمارات الحالية والمستقبلية</t>
  </si>
  <si>
    <t>معدل نصيب رأس المال من العائد المتحقق</t>
  </si>
  <si>
    <t>دوران المخزون</t>
  </si>
  <si>
    <t>الاستخدامات الوسيطة</t>
  </si>
  <si>
    <t>المستلزمات السلعية</t>
  </si>
  <si>
    <t>الخامات والمواد الاولية</t>
  </si>
  <si>
    <t>وقود وزيوت</t>
  </si>
  <si>
    <t>أدوات احتياطية</t>
  </si>
  <si>
    <t>مواد التعبئة والتغليف</t>
  </si>
  <si>
    <t xml:space="preserve">لوازم ومهمات </t>
  </si>
  <si>
    <t>قرطاسية</t>
  </si>
  <si>
    <t>الكتب التعليمية</t>
  </si>
  <si>
    <t>المخلفات والمستهلكات</t>
  </si>
  <si>
    <t>ملابس للعاملين</t>
  </si>
  <si>
    <t>مواد غذائية للعاملين</t>
  </si>
  <si>
    <t>مواد طبية للعاملين</t>
  </si>
  <si>
    <t>مياه</t>
  </si>
  <si>
    <t>الكهرباء</t>
  </si>
  <si>
    <t>مستلزمات سلعية اخرى</t>
  </si>
  <si>
    <t>المستلزمات الخدمية</t>
  </si>
  <si>
    <t>صيانة مشاتل ومتنزهات وحدائق</t>
  </si>
  <si>
    <t>صيانة مباني وانشأت وطرق</t>
  </si>
  <si>
    <t>صيانة الالات والمعدات</t>
  </si>
  <si>
    <t>صيانة وسائط نقل وانتقال</t>
  </si>
  <si>
    <t>صيانة عدد وقوالب</t>
  </si>
  <si>
    <t>صيانة أثاث وأجهزة مكتب</t>
  </si>
  <si>
    <t>خدمات أبحاث وأستشارات</t>
  </si>
  <si>
    <t>دعاية وأعلان</t>
  </si>
  <si>
    <t xml:space="preserve">نشر وطبع </t>
  </si>
  <si>
    <t>ضيافة</t>
  </si>
  <si>
    <t>مصاريف معارض</t>
  </si>
  <si>
    <t>أحتفالات</t>
  </si>
  <si>
    <t>نقل السلع والبضائع</t>
  </si>
  <si>
    <t>السفر والأيفاد لأغراض التدريب والدراسة</t>
  </si>
  <si>
    <t>السفر والأيفاد لأغراض  والنشاط</t>
  </si>
  <si>
    <t>اتصالات عامة</t>
  </si>
  <si>
    <t xml:space="preserve">استئجار المباني </t>
  </si>
  <si>
    <t xml:space="preserve">استئجار الآلات </t>
  </si>
  <si>
    <t>استئجار وسائط نقل وانتقال</t>
  </si>
  <si>
    <t>استجار عدد وقوالب</t>
  </si>
  <si>
    <t>استئجار أثاث وأجهزة مكتب</t>
  </si>
  <si>
    <t>اشتراكات وانتماءات</t>
  </si>
  <si>
    <t>اقساط التأمين</t>
  </si>
  <si>
    <t>مكافأت لغير العاملين عن خدمات مؤداة</t>
  </si>
  <si>
    <t>ضرائب ورسوم مدفوعة لجهات اجنبية</t>
  </si>
  <si>
    <t>خدمات قانونية</t>
  </si>
  <si>
    <t>خدمات مصرفية</t>
  </si>
  <si>
    <t>تدريب وتأهيل</t>
  </si>
  <si>
    <t>مصروفات خدمية اخرى</t>
  </si>
  <si>
    <t>نفقات خدمات خاصة</t>
  </si>
  <si>
    <t>مقاولات وخدمات</t>
  </si>
  <si>
    <t>مجموع الأستخدامات الوسيطة</t>
  </si>
  <si>
    <t>الأيرادات التحويلية  والأخرى</t>
  </si>
  <si>
    <t>ايرادات التقاعد والضمان الاجتماعي</t>
  </si>
  <si>
    <t>منح تمويلية مستلمة</t>
  </si>
  <si>
    <t>ايرادات تحويلية متنوعة</t>
  </si>
  <si>
    <t>تبرعات مستلمة</t>
  </si>
  <si>
    <t>تعويضات وغرامات</t>
  </si>
  <si>
    <t>ديون سبق شطبها</t>
  </si>
  <si>
    <t>ايراد سنوات سابقة</t>
  </si>
  <si>
    <t>ايرادات عرضية</t>
  </si>
  <si>
    <t>مجموع الأيرادات التحويلية</t>
  </si>
  <si>
    <t>المصروفات التحويلية  والأخرى</t>
  </si>
  <si>
    <t>نفقات التقاعد والضمان الاجتماعي</t>
  </si>
  <si>
    <t>المساهمة في نفقات الوحدة الاقتصادية الرئيسية او التابعة</t>
  </si>
  <si>
    <t>تبرعات للغير</t>
  </si>
  <si>
    <t>ديون مشطوبة</t>
  </si>
  <si>
    <t>اطفاء سلف الزواج</t>
  </si>
  <si>
    <t>حصة الوحدة الاقتصادية في تمويل الجهات ذات النفع العام</t>
  </si>
  <si>
    <t>سلع وخدمات مجانية</t>
  </si>
  <si>
    <t>سلع وخدمات منخفظة</t>
  </si>
  <si>
    <t>الأعانات المدفوعة</t>
  </si>
  <si>
    <t xml:space="preserve">مصروفات سنوات سابقة </t>
  </si>
  <si>
    <t xml:space="preserve">مصروفات عرضية </t>
  </si>
  <si>
    <t>خسائر رأسمالية</t>
  </si>
  <si>
    <t>مجموع المصروفات التحويلية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</si>
</sst>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#,##0_ ;\-#,##0\ "/>
  </numFmts>
  <fonts count="13" x14ac:knownFonts="1">
    <font>
      <sz val="10"/>
      <name val="Arial"/>
      <charset val="178"/>
    </font>
    <font>
      <sz val="10"/>
      <name val="Arial"/>
      <charset val="178"/>
    </font>
    <font>
      <b/>
      <sz val="14"/>
      <name val="Simplified Arabic"/>
      <family val="1"/>
    </font>
    <font>
      <b/>
      <sz val="10"/>
      <name val="Simplified Arabic"/>
      <family val="1"/>
    </font>
    <font>
      <b/>
      <sz val="12"/>
      <name val="Simplified Arabic"/>
      <family val="1"/>
    </font>
    <font>
      <sz val="10"/>
      <name val="Simplified Arabic"/>
      <family val="1"/>
    </font>
    <font>
      <b/>
      <u/>
      <sz val="18"/>
      <name val="Simplified Arabic"/>
      <family val="1"/>
    </font>
    <font>
      <sz val="10"/>
      <color theme="1"/>
      <name val="Simplified Arabic"/>
      <family val="1"/>
    </font>
    <font>
      <b/>
      <sz val="18"/>
      <color rgb="FFFF0000"/>
      <name val="Simplified Arabic"/>
      <family val="1"/>
    </font>
    <font>
      <b/>
      <sz val="10"/>
      <color theme="1"/>
      <name val="Simplified Arabic"/>
      <family val="1"/>
    </font>
    <font>
      <sz val="10"/>
      <name val="Arial"/>
      <family val="2"/>
    </font>
    <font>
      <b/>
      <sz val="16"/>
      <color rgb="FFFF0000"/>
      <name val="Simplified Arabic"/>
      <family val="1"/>
    </font>
    <font>
      <b/>
      <sz val="1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 indent="1"/>
    </xf>
    <xf numFmtId="3" fontId="4" fillId="0" borderId="3" xfId="1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right" vertical="center" indent="1"/>
    </xf>
    <xf numFmtId="3" fontId="4" fillId="0" borderId="2" xfId="1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right" vertical="center" indent="1"/>
    </xf>
    <xf numFmtId="0" fontId="4" fillId="3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right" vertical="center" indent="1"/>
    </xf>
    <xf numFmtId="0" fontId="4" fillId="3" borderId="3" xfId="0" applyNumberFormat="1" applyFont="1" applyFill="1" applyBorder="1" applyAlignment="1">
      <alignment horizontal="center" vertical="center"/>
    </xf>
    <xf numFmtId="0" fontId="4" fillId="0" borderId="5" xfId="0" applyNumberFormat="1" applyFont="1" applyBorder="1" applyAlignment="1">
      <alignment horizontal="right" vertical="center" indent="1"/>
    </xf>
    <xf numFmtId="0" fontId="4" fillId="3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Border="1" applyAlignment="1">
      <alignment horizontal="right" vertical="center" indent="1"/>
    </xf>
    <xf numFmtId="49" fontId="4" fillId="0" borderId="5" xfId="0" applyNumberFormat="1" applyFont="1" applyBorder="1" applyAlignment="1">
      <alignment horizontal="right" vertical="center" indent="1"/>
    </xf>
    <xf numFmtId="165" fontId="4" fillId="0" borderId="0" xfId="1" applyNumberFormat="1" applyFont="1" applyFill="1" applyAlignment="1">
      <alignment vertical="center"/>
    </xf>
    <xf numFmtId="165" fontId="4" fillId="0" borderId="0" xfId="1" applyNumberFormat="1" applyFont="1" applyAlignment="1">
      <alignment horizontal="right" vertical="center" indent="1"/>
    </xf>
    <xf numFmtId="165" fontId="3" fillId="0" borderId="0" xfId="1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right" vertical="center" indent="1"/>
    </xf>
    <xf numFmtId="165" fontId="4" fillId="0" borderId="0" xfId="1" applyNumberFormat="1" applyFont="1" applyAlignment="1">
      <alignment vertical="center"/>
    </xf>
    <xf numFmtId="166" fontId="3" fillId="0" borderId="0" xfId="1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65" fontId="4" fillId="0" borderId="2" xfId="1" applyNumberFormat="1" applyFont="1" applyBorder="1" applyAlignment="1">
      <alignment horizontal="right" vertical="center"/>
    </xf>
    <xf numFmtId="165" fontId="4" fillId="0" borderId="2" xfId="1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6" fillId="0" borderId="5" xfId="0" applyNumberFormat="1" applyFont="1" applyBorder="1" applyAlignment="1">
      <alignment horizontal="right" vertical="center" indent="1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3" fontId="8" fillId="0" borderId="0" xfId="0" applyNumberFormat="1" applyFont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1"/>
    </xf>
    <xf numFmtId="3" fontId="8" fillId="0" borderId="0" xfId="0" applyNumberFormat="1" applyFont="1" applyFill="1" applyAlignment="1">
      <alignment horizontal="right" vertical="center" indent="1"/>
    </xf>
    <xf numFmtId="3" fontId="5" fillId="0" borderId="0" xfId="0" applyNumberFormat="1" applyFont="1" applyFill="1" applyAlignment="1">
      <alignment horizontal="right" vertical="center" indent="1"/>
    </xf>
    <xf numFmtId="0" fontId="5" fillId="4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3" fontId="5" fillId="0" borderId="0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Fill="1" applyAlignment="1">
      <alignment horizontal="right" indent="1"/>
    </xf>
    <xf numFmtId="3" fontId="11" fillId="0" borderId="0" xfId="0" applyNumberFormat="1" applyFont="1" applyFill="1" applyAlignment="1">
      <alignment horizontal="right" vertical="center" indent="1"/>
    </xf>
    <xf numFmtId="3" fontId="0" fillId="0" borderId="0" xfId="0" applyNumberFormat="1" applyFill="1" applyAlignment="1">
      <alignment horizontal="right" indent="1"/>
    </xf>
    <xf numFmtId="3" fontId="12" fillId="0" borderId="0" xfId="0" applyNumberFormat="1" applyFont="1" applyFill="1" applyAlignment="1">
      <alignment horizontal="right" indent="1"/>
    </xf>
    <xf numFmtId="0" fontId="5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65" fontId="4" fillId="0" borderId="0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80;&#1583;&#1608;&#16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رقة9"/>
      <sheetName val="سيارات"/>
      <sheetName val="ورقة5 (2)"/>
      <sheetName val="توزيع المنتجات النفطية"/>
      <sheetName val="ورقة3"/>
      <sheetName val="أسواق مركزية"/>
      <sheetName val="ورقة1"/>
      <sheetName val="صندوق"/>
      <sheetName val="ورقة5 (12)"/>
      <sheetName val="مناطق حرة"/>
      <sheetName val="ورقة10"/>
      <sheetName val="معارض والخدمات التجارية"/>
      <sheetName val="Sheet1"/>
      <sheetName val="سياحة"/>
      <sheetName val="تجارة الحبوب"/>
      <sheetName val="ورقة2"/>
      <sheetName val="ورقة5"/>
      <sheetName val="تجارة المواد الغذائية"/>
      <sheetName val="ورقة6"/>
      <sheetName val="تجهيزات زراعية"/>
      <sheetName val="ورقة4"/>
      <sheetName val="تجارة المواد الانشائية"/>
      <sheetName val="ورقة8"/>
      <sheetName val="تسويق الادوية"/>
      <sheetName val="ورقة7"/>
      <sheetName val="ورقة12"/>
      <sheetName val="نفط"/>
      <sheetName val="Sheet3"/>
      <sheetName val="نشاط"/>
      <sheetName val="Sheet2"/>
    </sheetNames>
    <sheetDataSet>
      <sheetData sheetId="0"/>
      <sheetData sheetId="1">
        <row r="4">
          <cell r="C4">
            <v>5000000</v>
          </cell>
          <cell r="F4">
            <v>10846413</v>
          </cell>
        </row>
        <row r="5">
          <cell r="C5">
            <v>14768100</v>
          </cell>
          <cell r="F5">
            <v>11209802</v>
          </cell>
        </row>
        <row r="6">
          <cell r="C6">
            <v>19768100</v>
          </cell>
          <cell r="F6">
            <v>2056406</v>
          </cell>
        </row>
        <row r="7">
          <cell r="C7">
            <v>25572037</v>
          </cell>
          <cell r="F7">
            <v>3720768</v>
          </cell>
        </row>
        <row r="8">
          <cell r="C8">
            <v>0</v>
          </cell>
          <cell r="F8">
            <v>27500</v>
          </cell>
        </row>
        <row r="9">
          <cell r="C9">
            <v>45340137</v>
          </cell>
          <cell r="F9">
            <v>5749674</v>
          </cell>
        </row>
        <row r="10">
          <cell r="C10">
            <v>113869818</v>
          </cell>
          <cell r="F10">
            <v>3208008</v>
          </cell>
        </row>
        <row r="11">
          <cell r="C11">
            <v>159209955</v>
          </cell>
          <cell r="F11">
            <v>2541666</v>
          </cell>
        </row>
        <row r="12">
          <cell r="C12">
            <v>22025770</v>
          </cell>
          <cell r="F12">
            <v>936</v>
          </cell>
        </row>
        <row r="13">
          <cell r="C13">
            <v>30445</v>
          </cell>
          <cell r="F13">
            <v>0</v>
          </cell>
        </row>
        <row r="14">
          <cell r="C14">
            <v>10651444</v>
          </cell>
          <cell r="F14">
            <v>2540730</v>
          </cell>
        </row>
        <row r="15">
          <cell r="C15">
            <v>11404771</v>
          </cell>
          <cell r="F15">
            <v>1040081</v>
          </cell>
        </row>
        <row r="16">
          <cell r="C16">
            <v>34343582</v>
          </cell>
          <cell r="F16">
            <v>1500649</v>
          </cell>
        </row>
        <row r="17">
          <cell r="C17">
            <v>57800</v>
          </cell>
          <cell r="F17">
            <v>-294595</v>
          </cell>
        </row>
        <row r="18">
          <cell r="C18">
            <v>34223606</v>
          </cell>
          <cell r="F18">
            <v>1206054</v>
          </cell>
        </row>
        <row r="19">
          <cell r="C19">
            <v>62176</v>
          </cell>
          <cell r="F19">
            <v>-13180570</v>
          </cell>
        </row>
        <row r="20">
          <cell r="C20">
            <v>0</v>
          </cell>
          <cell r="F20">
            <v>-13180570</v>
          </cell>
        </row>
        <row r="21">
          <cell r="C21">
            <v>70073414</v>
          </cell>
          <cell r="F21">
            <v>0</v>
          </cell>
        </row>
        <row r="22">
          <cell r="C22">
            <v>41967357</v>
          </cell>
          <cell r="F22">
            <v>0</v>
          </cell>
        </row>
        <row r="23">
          <cell r="C23">
            <v>146384353</v>
          </cell>
          <cell r="F23">
            <v>14475202</v>
          </cell>
        </row>
        <row r="24">
          <cell r="C24">
            <v>32514535</v>
          </cell>
          <cell r="F24">
            <v>0</v>
          </cell>
        </row>
        <row r="25">
          <cell r="C25">
            <v>1420831</v>
          </cell>
          <cell r="F25">
            <v>-88578</v>
          </cell>
        </row>
        <row r="26">
          <cell r="C26">
            <v>45340137</v>
          </cell>
          <cell r="F26">
            <v>14475202</v>
          </cell>
        </row>
        <row r="27">
          <cell r="C27">
            <v>159209955</v>
          </cell>
          <cell r="F27">
            <v>-12974553</v>
          </cell>
        </row>
      </sheetData>
      <sheetData sheetId="2"/>
      <sheetData sheetId="3">
        <row r="4">
          <cell r="C4">
            <v>3064263</v>
          </cell>
          <cell r="F4">
            <v>688015827</v>
          </cell>
        </row>
        <row r="5">
          <cell r="C5">
            <v>5077349461</v>
          </cell>
          <cell r="F5">
            <v>470826060</v>
          </cell>
        </row>
        <row r="6">
          <cell r="C6">
            <v>5080413724</v>
          </cell>
          <cell r="F6">
            <v>10949186292</v>
          </cell>
        </row>
        <row r="7">
          <cell r="C7">
            <v>5477214</v>
          </cell>
          <cell r="F7">
            <v>69138076</v>
          </cell>
        </row>
        <row r="8">
          <cell r="C8">
            <v>0</v>
          </cell>
          <cell r="F8">
            <v>9202346326</v>
          </cell>
        </row>
        <row r="9">
          <cell r="C9">
            <v>5085890938</v>
          </cell>
          <cell r="F9">
            <v>1815978042</v>
          </cell>
        </row>
        <row r="10">
          <cell r="C10">
            <v>18847456996</v>
          </cell>
          <cell r="F10">
            <v>753451047</v>
          </cell>
        </row>
        <row r="11">
          <cell r="C11">
            <v>23933347934</v>
          </cell>
          <cell r="F11">
            <v>1062526995</v>
          </cell>
        </row>
        <row r="12">
          <cell r="C12">
            <v>1117908920</v>
          </cell>
          <cell r="F12">
            <v>58342602</v>
          </cell>
        </row>
        <row r="13">
          <cell r="C13">
            <v>40932967</v>
          </cell>
          <cell r="F13">
            <v>0</v>
          </cell>
        </row>
        <row r="14">
          <cell r="C14">
            <v>449292253</v>
          </cell>
          <cell r="F14">
            <v>1004184393</v>
          </cell>
        </row>
        <row r="15">
          <cell r="C15">
            <v>709549634</v>
          </cell>
          <cell r="F15">
            <v>72986127</v>
          </cell>
        </row>
        <row r="16">
          <cell r="C16">
            <v>264883734</v>
          </cell>
          <cell r="F16">
            <v>931198266</v>
          </cell>
        </row>
        <row r="17">
          <cell r="C17">
            <v>60901341</v>
          </cell>
          <cell r="F17">
            <v>85280396</v>
          </cell>
        </row>
        <row r="18">
          <cell r="C18">
            <v>189563033</v>
          </cell>
          <cell r="F18">
            <v>1016478662</v>
          </cell>
        </row>
        <row r="19">
          <cell r="C19">
            <v>12262307</v>
          </cell>
          <cell r="F19">
            <v>479709473</v>
          </cell>
        </row>
        <row r="20">
          <cell r="C20">
            <v>2157053</v>
          </cell>
          <cell r="F20">
            <v>137247487</v>
          </cell>
        </row>
        <row r="21">
          <cell r="C21">
            <v>19449865347</v>
          </cell>
          <cell r="F21">
            <v>245391850</v>
          </cell>
        </row>
        <row r="22">
          <cell r="C22">
            <v>3508075389</v>
          </cell>
          <cell r="F22">
            <v>97070136</v>
          </cell>
        </row>
        <row r="23">
          <cell r="C23">
            <v>23222824470</v>
          </cell>
          <cell r="F23">
            <v>536850881</v>
          </cell>
        </row>
        <row r="24">
          <cell r="C24">
            <v>4375367474</v>
          </cell>
          <cell r="F24">
            <v>0</v>
          </cell>
        </row>
        <row r="25">
          <cell r="C25">
            <v>973830</v>
          </cell>
          <cell r="F25">
            <v>-81692</v>
          </cell>
        </row>
        <row r="26">
          <cell r="C26">
            <v>5085890938</v>
          </cell>
          <cell r="F26">
            <v>633921017</v>
          </cell>
        </row>
        <row r="27">
          <cell r="C27">
            <v>23933347934</v>
          </cell>
          <cell r="F27">
            <v>297277249</v>
          </cell>
        </row>
      </sheetData>
      <sheetData sheetId="4"/>
      <sheetData sheetId="5">
        <row r="4">
          <cell r="C4">
            <v>155000</v>
          </cell>
          <cell r="F4">
            <v>1301013</v>
          </cell>
        </row>
        <row r="5">
          <cell r="C5">
            <v>-345877554</v>
          </cell>
          <cell r="F5">
            <v>2892041</v>
          </cell>
        </row>
        <row r="6">
          <cell r="C6">
            <v>-345722554</v>
          </cell>
          <cell r="F6">
            <v>21084467</v>
          </cell>
        </row>
        <row r="7">
          <cell r="C7">
            <v>31</v>
          </cell>
          <cell r="F7">
            <v>3604770</v>
          </cell>
        </row>
        <row r="8">
          <cell r="C8">
            <v>0</v>
          </cell>
          <cell r="F8">
            <v>20483011</v>
          </cell>
        </row>
        <row r="9">
          <cell r="C9">
            <v>-345722523</v>
          </cell>
          <cell r="F9">
            <v>4206226</v>
          </cell>
        </row>
        <row r="10">
          <cell r="C10">
            <v>439813709</v>
          </cell>
          <cell r="F10">
            <v>1765758</v>
          </cell>
        </row>
        <row r="11">
          <cell r="C11">
            <v>94091186</v>
          </cell>
          <cell r="F11">
            <v>2440468</v>
          </cell>
        </row>
        <row r="12">
          <cell r="C12">
            <v>3944610</v>
          </cell>
          <cell r="F12">
            <v>0</v>
          </cell>
        </row>
        <row r="13">
          <cell r="C13">
            <v>248444</v>
          </cell>
          <cell r="F13">
            <v>0</v>
          </cell>
        </row>
        <row r="14">
          <cell r="C14">
            <v>2809314</v>
          </cell>
          <cell r="F14">
            <v>2440468</v>
          </cell>
        </row>
        <row r="15">
          <cell r="C15">
            <v>1383740</v>
          </cell>
          <cell r="F15">
            <v>156716</v>
          </cell>
        </row>
        <row r="16">
          <cell r="C16">
            <v>1013340</v>
          </cell>
          <cell r="F16">
            <v>2283752</v>
          </cell>
        </row>
        <row r="17">
          <cell r="C17">
            <v>183413</v>
          </cell>
          <cell r="F17">
            <v>645034</v>
          </cell>
        </row>
        <row r="18">
          <cell r="C18">
            <v>749116</v>
          </cell>
          <cell r="F18">
            <v>2928786</v>
          </cell>
        </row>
        <row r="19">
          <cell r="C19">
            <v>4801</v>
          </cell>
          <cell r="F19">
            <v>-6164191</v>
          </cell>
        </row>
        <row r="20">
          <cell r="C20">
            <v>76010</v>
          </cell>
          <cell r="F20">
            <v>-6164191</v>
          </cell>
        </row>
        <row r="21">
          <cell r="C21">
            <v>88988452</v>
          </cell>
          <cell r="F21">
            <v>0</v>
          </cell>
        </row>
        <row r="22">
          <cell r="C22">
            <v>2189828</v>
          </cell>
          <cell r="F22">
            <v>0</v>
          </cell>
        </row>
        <row r="23">
          <cell r="C23">
            <v>92191620</v>
          </cell>
          <cell r="F23">
            <v>9092977</v>
          </cell>
        </row>
        <row r="24">
          <cell r="C24">
            <v>-347622089</v>
          </cell>
          <cell r="F24">
            <v>0</v>
          </cell>
        </row>
        <row r="25">
          <cell r="C25">
            <v>515826</v>
          </cell>
          <cell r="F25">
            <v>0</v>
          </cell>
        </row>
        <row r="26">
          <cell r="C26">
            <v>-345722523</v>
          </cell>
          <cell r="F26">
            <v>9092977</v>
          </cell>
        </row>
        <row r="27">
          <cell r="C27">
            <v>94091186</v>
          </cell>
          <cell r="F27">
            <v>-6809225</v>
          </cell>
        </row>
      </sheetData>
      <sheetData sheetId="6"/>
      <sheetData sheetId="7">
        <row r="4">
          <cell r="C4">
            <v>0</v>
          </cell>
          <cell r="F4">
            <v>84456</v>
          </cell>
        </row>
        <row r="5">
          <cell r="C5">
            <v>-1499450</v>
          </cell>
          <cell r="F5">
            <v>55680</v>
          </cell>
        </row>
        <row r="6">
          <cell r="C6">
            <v>-1499450</v>
          </cell>
          <cell r="F6">
            <v>0</v>
          </cell>
        </row>
        <row r="7">
          <cell r="C7">
            <v>0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-1499450</v>
          </cell>
          <cell r="F9">
            <v>0</v>
          </cell>
        </row>
        <row r="10">
          <cell r="C10">
            <v>151069302</v>
          </cell>
          <cell r="F10">
            <v>143183</v>
          </cell>
        </row>
        <row r="11">
          <cell r="C11">
            <v>149569852</v>
          </cell>
          <cell r="F11">
            <v>-143183</v>
          </cell>
        </row>
        <row r="12">
          <cell r="C12">
            <v>140136</v>
          </cell>
          <cell r="F12">
            <v>0</v>
          </cell>
        </row>
        <row r="13">
          <cell r="C13">
            <v>0</v>
          </cell>
          <cell r="F13">
            <v>0</v>
          </cell>
        </row>
        <row r="14">
          <cell r="C14">
            <v>18766</v>
          </cell>
          <cell r="F14">
            <v>-143183</v>
          </cell>
        </row>
        <row r="15">
          <cell r="C15">
            <v>121370</v>
          </cell>
          <cell r="F15">
            <v>10850</v>
          </cell>
        </row>
        <row r="16">
          <cell r="C16">
            <v>0</v>
          </cell>
          <cell r="F16">
            <v>-154033</v>
          </cell>
        </row>
        <row r="17">
          <cell r="C17">
            <v>0</v>
          </cell>
          <cell r="F17">
            <v>1334216</v>
          </cell>
        </row>
        <row r="18">
          <cell r="C18">
            <v>0</v>
          </cell>
          <cell r="F18">
            <v>-1488249</v>
          </cell>
        </row>
        <row r="19">
          <cell r="C19">
            <v>0</v>
          </cell>
          <cell r="F19">
            <v>-1452627</v>
          </cell>
        </row>
        <row r="20">
          <cell r="C20">
            <v>0</v>
          </cell>
          <cell r="F20">
            <v>-1452627</v>
          </cell>
        </row>
        <row r="21">
          <cell r="C21">
            <v>458776</v>
          </cell>
          <cell r="F21">
            <v>0</v>
          </cell>
        </row>
        <row r="22">
          <cell r="C22">
            <v>112902851</v>
          </cell>
          <cell r="F22">
            <v>0</v>
          </cell>
        </row>
        <row r="23">
          <cell r="C23">
            <v>113361627</v>
          </cell>
          <cell r="F23">
            <v>394950</v>
          </cell>
        </row>
        <row r="24">
          <cell r="C24">
            <v>-37707675</v>
          </cell>
          <cell r="F24">
            <v>-430572</v>
          </cell>
        </row>
        <row r="25">
          <cell r="C25">
            <v>36086855</v>
          </cell>
          <cell r="F25">
            <v>0</v>
          </cell>
        </row>
        <row r="26">
          <cell r="C26">
            <v>-1499450</v>
          </cell>
          <cell r="F26">
            <v>394950</v>
          </cell>
        </row>
        <row r="27">
          <cell r="C27">
            <v>149569852</v>
          </cell>
          <cell r="F27">
            <v>-548983</v>
          </cell>
        </row>
      </sheetData>
      <sheetData sheetId="8"/>
      <sheetData sheetId="9">
        <row r="4">
          <cell r="C4">
            <v>0</v>
          </cell>
          <cell r="F4">
            <v>2480055</v>
          </cell>
        </row>
        <row r="5">
          <cell r="C5">
            <v>39976124</v>
          </cell>
          <cell r="F5">
            <v>3294049</v>
          </cell>
        </row>
        <row r="6">
          <cell r="C6">
            <v>39976124</v>
          </cell>
          <cell r="F6">
            <v>0</v>
          </cell>
        </row>
        <row r="7">
          <cell r="C7">
            <v>0</v>
          </cell>
          <cell r="F7">
            <v>3427871</v>
          </cell>
        </row>
        <row r="8">
          <cell r="C8">
            <v>0</v>
          </cell>
          <cell r="F8">
            <v>0</v>
          </cell>
        </row>
        <row r="9">
          <cell r="C9">
            <v>39976124</v>
          </cell>
          <cell r="F9">
            <v>3427871</v>
          </cell>
        </row>
        <row r="10">
          <cell r="C10">
            <v>6873215</v>
          </cell>
          <cell r="F10">
            <v>610985</v>
          </cell>
        </row>
        <row r="11">
          <cell r="C11">
            <v>46849339</v>
          </cell>
          <cell r="F11">
            <v>2816886</v>
          </cell>
        </row>
        <row r="12">
          <cell r="C12">
            <v>5774104</v>
          </cell>
          <cell r="F12">
            <v>0</v>
          </cell>
        </row>
        <row r="13">
          <cell r="C13">
            <v>0</v>
          </cell>
          <cell r="F13">
            <v>0</v>
          </cell>
        </row>
        <row r="14">
          <cell r="C14">
            <v>3497914</v>
          </cell>
          <cell r="F14">
            <v>2816886</v>
          </cell>
        </row>
        <row r="15">
          <cell r="C15">
            <v>2276190</v>
          </cell>
          <cell r="F15">
            <v>278450</v>
          </cell>
        </row>
        <row r="16">
          <cell r="C16">
            <v>17162</v>
          </cell>
          <cell r="F16">
            <v>2538436</v>
          </cell>
        </row>
        <row r="17">
          <cell r="C17">
            <v>13006</v>
          </cell>
          <cell r="F17">
            <v>195474</v>
          </cell>
        </row>
        <row r="18">
          <cell r="C18">
            <v>0</v>
          </cell>
          <cell r="F18">
            <v>2733910</v>
          </cell>
        </row>
        <row r="19">
          <cell r="C19">
            <v>4156</v>
          </cell>
          <cell r="F19">
            <v>4109698</v>
          </cell>
        </row>
        <row r="20">
          <cell r="C20">
            <v>0</v>
          </cell>
          <cell r="F20">
            <v>4109698</v>
          </cell>
        </row>
        <row r="21">
          <cell r="C21">
            <v>711139</v>
          </cell>
          <cell r="F21">
            <v>0</v>
          </cell>
        </row>
        <row r="22">
          <cell r="C22">
            <v>43844848</v>
          </cell>
          <cell r="F22">
            <v>0</v>
          </cell>
        </row>
        <row r="23">
          <cell r="C23">
            <v>44573149</v>
          </cell>
          <cell r="F23">
            <v>1868177</v>
          </cell>
        </row>
        <row r="24">
          <cell r="C24">
            <v>37699934</v>
          </cell>
          <cell r="F24">
            <v>0</v>
          </cell>
        </row>
        <row r="25">
          <cell r="C25">
            <v>0</v>
          </cell>
          <cell r="F25">
            <v>-3243965</v>
          </cell>
        </row>
        <row r="26">
          <cell r="C26">
            <v>39976124</v>
          </cell>
          <cell r="F26">
            <v>1868177</v>
          </cell>
        </row>
        <row r="27">
          <cell r="C27">
            <v>46849339</v>
          </cell>
          <cell r="F27">
            <v>670259</v>
          </cell>
        </row>
      </sheetData>
      <sheetData sheetId="10"/>
      <sheetData sheetId="11">
        <row r="4">
          <cell r="C4">
            <v>2060000</v>
          </cell>
          <cell r="F4">
            <v>17299434</v>
          </cell>
        </row>
        <row r="5">
          <cell r="C5">
            <v>45018429</v>
          </cell>
          <cell r="F5">
            <v>287723</v>
          </cell>
        </row>
        <row r="6">
          <cell r="C6">
            <v>47078429</v>
          </cell>
          <cell r="F6">
            <v>78700</v>
          </cell>
        </row>
        <row r="7">
          <cell r="C7">
            <v>0</v>
          </cell>
          <cell r="F7">
            <v>23934036</v>
          </cell>
        </row>
        <row r="8">
          <cell r="C8">
            <v>0</v>
          </cell>
          <cell r="F8">
            <v>0</v>
          </cell>
        </row>
        <row r="9">
          <cell r="C9">
            <v>47078429</v>
          </cell>
          <cell r="F9">
            <v>24012736</v>
          </cell>
        </row>
        <row r="10">
          <cell r="C10">
            <v>126234023</v>
          </cell>
          <cell r="F10">
            <v>2772156</v>
          </cell>
        </row>
        <row r="11">
          <cell r="C11">
            <v>173312452</v>
          </cell>
          <cell r="F11">
            <v>21240580</v>
          </cell>
        </row>
        <row r="12">
          <cell r="C12">
            <v>17587157</v>
          </cell>
          <cell r="F12">
            <v>0</v>
          </cell>
        </row>
        <row r="13">
          <cell r="C13">
            <v>0</v>
          </cell>
          <cell r="F13">
            <v>0</v>
          </cell>
        </row>
        <row r="14">
          <cell r="C14">
            <v>0</v>
          </cell>
          <cell r="F14">
            <v>21240580</v>
          </cell>
        </row>
        <row r="15">
          <cell r="C15">
            <v>17587157</v>
          </cell>
          <cell r="F15">
            <v>1678244</v>
          </cell>
        </row>
        <row r="16">
          <cell r="C16">
            <v>25601</v>
          </cell>
          <cell r="F16">
            <v>19562336</v>
          </cell>
        </row>
        <row r="17">
          <cell r="C17">
            <v>-269823</v>
          </cell>
          <cell r="F17">
            <v>-106757</v>
          </cell>
        </row>
        <row r="18">
          <cell r="C18">
            <v>77218</v>
          </cell>
          <cell r="F18">
            <v>19455579</v>
          </cell>
        </row>
        <row r="19">
          <cell r="C19">
            <v>218206</v>
          </cell>
          <cell r="F19">
            <v>16052642</v>
          </cell>
        </row>
        <row r="20">
          <cell r="C20">
            <v>0</v>
          </cell>
          <cell r="F20">
            <v>14773787</v>
          </cell>
        </row>
        <row r="21">
          <cell r="C21">
            <v>4641846</v>
          </cell>
          <cell r="F21">
            <v>1278855</v>
          </cell>
        </row>
        <row r="22">
          <cell r="C22">
            <v>144437542</v>
          </cell>
          <cell r="F22">
            <v>583028</v>
          </cell>
        </row>
        <row r="23">
          <cell r="C23">
            <v>149104989</v>
          </cell>
          <cell r="F23">
            <v>4336827</v>
          </cell>
        </row>
        <row r="24">
          <cell r="C24">
            <v>22870966</v>
          </cell>
          <cell r="F24">
            <v>-933890</v>
          </cell>
        </row>
        <row r="25">
          <cell r="C25">
            <v>6620306</v>
          </cell>
          <cell r="F25">
            <v>0</v>
          </cell>
        </row>
        <row r="26">
          <cell r="C26">
            <v>47078429</v>
          </cell>
          <cell r="F26">
            <v>4919855</v>
          </cell>
        </row>
        <row r="27">
          <cell r="C27">
            <v>173312452</v>
          </cell>
          <cell r="F27">
            <v>14642481</v>
          </cell>
        </row>
      </sheetData>
      <sheetData sheetId="12"/>
      <sheetData sheetId="13"/>
      <sheetData sheetId="14">
        <row r="4">
          <cell r="C4">
            <v>325000</v>
          </cell>
          <cell r="F4">
            <v>61611227</v>
          </cell>
        </row>
        <row r="5">
          <cell r="C5">
            <v>-17630378</v>
          </cell>
          <cell r="F5">
            <v>79194667</v>
          </cell>
        </row>
        <row r="6">
          <cell r="C6">
            <v>-17305378</v>
          </cell>
          <cell r="F6">
            <v>-722273299</v>
          </cell>
        </row>
        <row r="7">
          <cell r="C7">
            <v>1099150</v>
          </cell>
          <cell r="F7">
            <v>20477753</v>
          </cell>
        </row>
        <row r="8">
          <cell r="C8">
            <v>250017657</v>
          </cell>
          <cell r="F8">
            <v>3374178738</v>
          </cell>
        </row>
        <row r="9">
          <cell r="C9">
            <v>233811429</v>
          </cell>
          <cell r="F9">
            <v>-4075974284</v>
          </cell>
        </row>
        <row r="10">
          <cell r="C10">
            <v>2347459128</v>
          </cell>
          <cell r="F10">
            <v>234784115</v>
          </cell>
        </row>
        <row r="11">
          <cell r="C11">
            <v>2581270557</v>
          </cell>
          <cell r="F11">
            <v>-4310758399</v>
          </cell>
        </row>
        <row r="12">
          <cell r="C12">
            <v>140805894</v>
          </cell>
          <cell r="F12">
            <v>-5176</v>
          </cell>
        </row>
        <row r="13">
          <cell r="C13">
            <v>0</v>
          </cell>
          <cell r="F13">
            <v>4436017822</v>
          </cell>
        </row>
        <row r="14">
          <cell r="C14">
            <v>83770056</v>
          </cell>
          <cell r="F14">
            <v>125264599</v>
          </cell>
        </row>
        <row r="15">
          <cell r="C15">
            <v>57035838</v>
          </cell>
          <cell r="F15">
            <v>8053648</v>
          </cell>
        </row>
        <row r="16">
          <cell r="C16">
            <v>809748500</v>
          </cell>
          <cell r="F16">
            <v>117210951</v>
          </cell>
        </row>
        <row r="17">
          <cell r="C17">
            <v>141860092</v>
          </cell>
          <cell r="F17">
            <v>14076685</v>
          </cell>
        </row>
        <row r="18">
          <cell r="C18">
            <v>592234714</v>
          </cell>
          <cell r="F18">
            <v>131287636</v>
          </cell>
        </row>
        <row r="19">
          <cell r="C19">
            <v>620334</v>
          </cell>
          <cell r="F19">
            <v>35950424</v>
          </cell>
        </row>
        <row r="20">
          <cell r="C20">
            <v>75033360</v>
          </cell>
          <cell r="F20">
            <v>35950424</v>
          </cell>
        </row>
        <row r="21">
          <cell r="C21">
            <v>1005955317</v>
          </cell>
        </row>
        <row r="22">
          <cell r="C22">
            <v>700148217</v>
          </cell>
          <cell r="F22">
            <v>0</v>
          </cell>
        </row>
        <row r="23">
          <cell r="C23">
            <v>2515852034</v>
          </cell>
          <cell r="F23">
            <v>95337212</v>
          </cell>
        </row>
        <row r="24">
          <cell r="C24">
            <v>168392906</v>
          </cell>
          <cell r="F24">
            <v>0</v>
          </cell>
        </row>
        <row r="25">
          <cell r="C25">
            <v>8382685</v>
          </cell>
          <cell r="F25">
            <v>0</v>
          </cell>
        </row>
        <row r="26">
          <cell r="C26">
            <v>233811429</v>
          </cell>
          <cell r="F26">
            <v>95337212</v>
          </cell>
        </row>
        <row r="27">
          <cell r="C27">
            <v>2581270557</v>
          </cell>
          <cell r="F27">
            <v>21873739</v>
          </cell>
        </row>
      </sheetData>
      <sheetData sheetId="15"/>
      <sheetData sheetId="16"/>
      <sheetData sheetId="17">
        <row r="4">
          <cell r="C4">
            <v>300000</v>
          </cell>
          <cell r="F4">
            <v>61611</v>
          </cell>
        </row>
        <row r="5">
          <cell r="C5">
            <v>-925698494</v>
          </cell>
          <cell r="F5">
            <v>8426108</v>
          </cell>
        </row>
        <row r="6">
          <cell r="C6">
            <v>-925398494</v>
          </cell>
          <cell r="F6">
            <v>54821650</v>
          </cell>
        </row>
        <row r="7">
          <cell r="C7">
            <v>0</v>
          </cell>
          <cell r="F7">
            <v>10360131</v>
          </cell>
        </row>
        <row r="8">
          <cell r="C8">
            <v>0</v>
          </cell>
          <cell r="F8">
            <v>1450919146</v>
          </cell>
        </row>
        <row r="9">
          <cell r="C9">
            <v>-925398494</v>
          </cell>
          <cell r="F9">
            <v>-1385737365</v>
          </cell>
        </row>
        <row r="10">
          <cell r="C10">
            <v>2251572438</v>
          </cell>
          <cell r="F10">
            <v>31129276</v>
          </cell>
        </row>
        <row r="11">
          <cell r="C11">
            <v>1326173944</v>
          </cell>
          <cell r="F11">
            <v>-1416866641</v>
          </cell>
        </row>
        <row r="12">
          <cell r="C12">
            <v>7887576</v>
          </cell>
          <cell r="F12">
            <v>54298</v>
          </cell>
        </row>
        <row r="13">
          <cell r="C13">
            <v>600143</v>
          </cell>
          <cell r="F13">
            <v>1465217781</v>
          </cell>
        </row>
        <row r="14">
          <cell r="C14">
            <v>0</v>
          </cell>
          <cell r="F14">
            <v>48296842</v>
          </cell>
        </row>
        <row r="15">
          <cell r="C15">
            <v>8487719</v>
          </cell>
          <cell r="F15">
            <v>2289865</v>
          </cell>
        </row>
        <row r="16">
          <cell r="C16">
            <v>534097034</v>
          </cell>
          <cell r="F16">
            <v>46006977</v>
          </cell>
        </row>
        <row r="17">
          <cell r="C17">
            <v>7953544</v>
          </cell>
          <cell r="F17">
            <v>4056280</v>
          </cell>
        </row>
        <row r="18">
          <cell r="C18">
            <v>236311495</v>
          </cell>
          <cell r="F18">
            <v>50063257</v>
          </cell>
        </row>
        <row r="19">
          <cell r="C19">
            <v>1242672</v>
          </cell>
          <cell r="F19">
            <v>1306149</v>
          </cell>
        </row>
        <row r="20">
          <cell r="C20">
            <v>288589323</v>
          </cell>
          <cell r="F20">
            <v>1306149</v>
          </cell>
        </row>
        <row r="21">
          <cell r="C21">
            <v>613802715</v>
          </cell>
          <cell r="F21">
            <v>0</v>
          </cell>
        </row>
        <row r="22">
          <cell r="C22">
            <v>164431818</v>
          </cell>
          <cell r="F22">
            <v>0</v>
          </cell>
        </row>
        <row r="23">
          <cell r="C23">
            <v>1312331567</v>
          </cell>
          <cell r="F23">
            <v>48757108</v>
          </cell>
        </row>
        <row r="24">
          <cell r="C24">
            <v>-939240871</v>
          </cell>
          <cell r="F24">
            <v>0</v>
          </cell>
        </row>
        <row r="25">
          <cell r="C25">
            <v>5354658</v>
          </cell>
          <cell r="F25">
            <v>0</v>
          </cell>
        </row>
        <row r="26">
          <cell r="C26">
            <v>-925398494</v>
          </cell>
          <cell r="F26">
            <v>48757108</v>
          </cell>
        </row>
        <row r="27">
          <cell r="C27">
            <v>1326173944</v>
          </cell>
          <cell r="F27">
            <v>-2750131</v>
          </cell>
        </row>
      </sheetData>
      <sheetData sheetId="18"/>
      <sheetData sheetId="19">
        <row r="4">
          <cell r="C4">
            <v>2000000</v>
          </cell>
          <cell r="F4">
            <v>24494995</v>
          </cell>
        </row>
        <row r="5">
          <cell r="C5">
            <v>144489294</v>
          </cell>
          <cell r="F5">
            <v>14715066</v>
          </cell>
        </row>
        <row r="6">
          <cell r="C6">
            <v>146489294</v>
          </cell>
          <cell r="F6">
            <v>156770621</v>
          </cell>
        </row>
        <row r="7">
          <cell r="C7">
            <v>0</v>
          </cell>
          <cell r="F7">
            <v>25366</v>
          </cell>
        </row>
        <row r="8">
          <cell r="C8">
            <v>0</v>
          </cell>
          <cell r="F8">
            <v>158747993</v>
          </cell>
        </row>
        <row r="9">
          <cell r="C9">
            <v>146489294</v>
          </cell>
          <cell r="F9">
            <v>-1952006</v>
          </cell>
        </row>
        <row r="10">
          <cell r="C10">
            <v>1351134681</v>
          </cell>
          <cell r="F10">
            <v>3060389</v>
          </cell>
        </row>
        <row r="11">
          <cell r="C11">
            <v>1497623975</v>
          </cell>
          <cell r="F11">
            <v>-5012395</v>
          </cell>
        </row>
        <row r="12">
          <cell r="C12">
            <v>24157251</v>
          </cell>
          <cell r="F12">
            <v>0</v>
          </cell>
        </row>
        <row r="13">
          <cell r="C13">
            <v>15052810</v>
          </cell>
          <cell r="F13">
            <v>106879476</v>
          </cell>
        </row>
        <row r="14">
          <cell r="C14">
            <v>9341475</v>
          </cell>
          <cell r="F14">
            <v>101867081</v>
          </cell>
        </row>
        <row r="15">
          <cell r="C15">
            <v>29868586</v>
          </cell>
          <cell r="F15">
            <v>1031305</v>
          </cell>
        </row>
        <row r="16">
          <cell r="C16">
            <v>346659406</v>
          </cell>
          <cell r="F16">
            <v>100835776</v>
          </cell>
        </row>
        <row r="17">
          <cell r="C17">
            <v>0</v>
          </cell>
          <cell r="F17">
            <v>535509</v>
          </cell>
        </row>
        <row r="18">
          <cell r="C18">
            <v>169105472</v>
          </cell>
          <cell r="F18">
            <v>101371285</v>
          </cell>
        </row>
        <row r="19">
          <cell r="C19">
            <v>9389005</v>
          </cell>
          <cell r="F19">
            <v>69356279</v>
          </cell>
        </row>
        <row r="20">
          <cell r="C20">
            <v>168164929</v>
          </cell>
          <cell r="F20">
            <v>27742511</v>
          </cell>
        </row>
        <row r="21">
          <cell r="C21">
            <v>679908433</v>
          </cell>
          <cell r="F21">
            <v>41613768</v>
          </cell>
        </row>
        <row r="22">
          <cell r="C22">
            <v>438684257</v>
          </cell>
          <cell r="F22">
            <v>18032633</v>
          </cell>
        </row>
        <row r="23">
          <cell r="C23">
            <v>1465252096</v>
          </cell>
          <cell r="F23">
            <v>32506406</v>
          </cell>
        </row>
        <row r="24">
          <cell r="C24">
            <v>114117415</v>
          </cell>
          <cell r="F24">
            <v>0</v>
          </cell>
        </row>
        <row r="25">
          <cell r="C25">
            <v>2503293</v>
          </cell>
          <cell r="F25">
            <v>-491400</v>
          </cell>
        </row>
        <row r="26">
          <cell r="C26">
            <v>146489294</v>
          </cell>
          <cell r="F26">
            <v>50539039</v>
          </cell>
        </row>
        <row r="27">
          <cell r="C27">
            <v>1497623975</v>
          </cell>
          <cell r="F27">
            <v>50296737</v>
          </cell>
        </row>
      </sheetData>
      <sheetData sheetId="20"/>
      <sheetData sheetId="21">
        <row r="4">
          <cell r="C4">
            <v>80000</v>
          </cell>
          <cell r="F4">
            <v>57433414</v>
          </cell>
        </row>
        <row r="5">
          <cell r="C5">
            <v>-37192367</v>
          </cell>
          <cell r="F5">
            <v>691858</v>
          </cell>
        </row>
        <row r="6">
          <cell r="C6">
            <v>-37112367</v>
          </cell>
          <cell r="F6">
            <v>13066825</v>
          </cell>
        </row>
        <row r="7">
          <cell r="C7">
            <v>68055558</v>
          </cell>
          <cell r="F7">
            <v>10574659</v>
          </cell>
        </row>
        <row r="8">
          <cell r="C8">
            <v>0</v>
          </cell>
          <cell r="F8">
            <v>0</v>
          </cell>
        </row>
        <row r="9">
          <cell r="C9">
            <v>30943191</v>
          </cell>
          <cell r="F9">
            <v>23641484</v>
          </cell>
        </row>
        <row r="10">
          <cell r="C10">
            <v>302708705</v>
          </cell>
          <cell r="F10">
            <v>6816803</v>
          </cell>
        </row>
        <row r="11">
          <cell r="C11">
            <v>333651896</v>
          </cell>
          <cell r="F11">
            <v>16824681</v>
          </cell>
        </row>
        <row r="12">
          <cell r="C12">
            <v>36679246</v>
          </cell>
          <cell r="F12">
            <v>0</v>
          </cell>
        </row>
        <row r="13">
          <cell r="C13">
            <v>21446026</v>
          </cell>
          <cell r="F13">
            <v>0</v>
          </cell>
        </row>
        <row r="14">
          <cell r="C14">
            <v>0</v>
          </cell>
          <cell r="F14">
            <v>16824681</v>
          </cell>
        </row>
        <row r="15">
          <cell r="C15">
            <v>58125272</v>
          </cell>
          <cell r="F15">
            <v>5396193</v>
          </cell>
        </row>
        <row r="16">
          <cell r="C16">
            <v>13615660</v>
          </cell>
          <cell r="F16">
            <v>11428488</v>
          </cell>
        </row>
        <row r="17">
          <cell r="C17">
            <v>-3994060</v>
          </cell>
          <cell r="F17">
            <v>-852670</v>
          </cell>
        </row>
        <row r="18">
          <cell r="C18">
            <v>16955736</v>
          </cell>
          <cell r="F18">
            <v>10575818</v>
          </cell>
        </row>
        <row r="19">
          <cell r="C19">
            <v>29762</v>
          </cell>
          <cell r="F19">
            <v>-12562275</v>
          </cell>
        </row>
        <row r="20">
          <cell r="C20">
            <v>624222</v>
          </cell>
          <cell r="F20">
            <v>-12562275</v>
          </cell>
        </row>
        <row r="21">
          <cell r="C21">
            <v>208823316</v>
          </cell>
          <cell r="F21">
            <v>0</v>
          </cell>
        </row>
        <row r="22">
          <cell r="C22">
            <v>51159851</v>
          </cell>
          <cell r="F22">
            <v>0</v>
          </cell>
        </row>
        <row r="23">
          <cell r="C23">
            <v>273598827</v>
          </cell>
          <cell r="F23">
            <v>23146402</v>
          </cell>
        </row>
        <row r="24">
          <cell r="C24">
            <v>-29109878</v>
          </cell>
          <cell r="F24">
            <v>0</v>
          </cell>
        </row>
        <row r="25">
          <cell r="C25">
            <v>1927797</v>
          </cell>
          <cell r="F25">
            <v>-8309</v>
          </cell>
        </row>
        <row r="26">
          <cell r="C26">
            <v>30943191</v>
          </cell>
          <cell r="F26">
            <v>23146402</v>
          </cell>
        </row>
        <row r="27">
          <cell r="C27">
            <v>333651896</v>
          </cell>
          <cell r="F27">
            <v>-11717914</v>
          </cell>
        </row>
      </sheetData>
      <sheetData sheetId="22"/>
      <sheetData sheetId="23">
        <row r="4">
          <cell r="C4">
            <v>500000</v>
          </cell>
          <cell r="F4">
            <v>20422954</v>
          </cell>
        </row>
        <row r="5">
          <cell r="C5">
            <v>65418643</v>
          </cell>
          <cell r="F5">
            <v>17232595</v>
          </cell>
        </row>
        <row r="6">
          <cell r="C6">
            <v>65918643</v>
          </cell>
          <cell r="F6">
            <v>1429</v>
          </cell>
        </row>
        <row r="7">
          <cell r="C7">
            <v>4196320</v>
          </cell>
          <cell r="F7">
            <v>406695</v>
          </cell>
        </row>
        <row r="8">
          <cell r="C8">
            <v>0</v>
          </cell>
          <cell r="F8">
            <v>-117982846</v>
          </cell>
        </row>
        <row r="9">
          <cell r="C9">
            <v>70114963</v>
          </cell>
          <cell r="F9">
            <v>118390970</v>
          </cell>
        </row>
        <row r="10">
          <cell r="C10">
            <v>3614030120</v>
          </cell>
          <cell r="F10">
            <v>6583301</v>
          </cell>
        </row>
        <row r="11">
          <cell r="C11">
            <v>3684145083</v>
          </cell>
          <cell r="F11">
            <v>111807669</v>
          </cell>
        </row>
        <row r="12">
          <cell r="C12">
            <v>37130489</v>
          </cell>
          <cell r="F12">
            <v>12875</v>
          </cell>
        </row>
        <row r="13">
          <cell r="C13">
            <v>525060</v>
          </cell>
          <cell r="F13">
            <v>0</v>
          </cell>
        </row>
        <row r="14">
          <cell r="C14">
            <v>22810875</v>
          </cell>
          <cell r="F14">
            <v>111794794</v>
          </cell>
        </row>
        <row r="15">
          <cell r="C15">
            <v>14844674</v>
          </cell>
          <cell r="F15">
            <v>2315673</v>
          </cell>
        </row>
        <row r="16">
          <cell r="C16">
            <v>3067401034</v>
          </cell>
          <cell r="F16">
            <v>109479121</v>
          </cell>
        </row>
        <row r="17">
          <cell r="C17">
            <v>-1549</v>
          </cell>
          <cell r="F17">
            <v>-2033646</v>
          </cell>
        </row>
        <row r="18">
          <cell r="C18">
            <v>135736</v>
          </cell>
          <cell r="F18">
            <v>107445475</v>
          </cell>
        </row>
        <row r="19">
          <cell r="C19">
            <v>204068</v>
          </cell>
          <cell r="F19">
            <v>39070665</v>
          </cell>
        </row>
        <row r="20">
          <cell r="C20">
            <v>3067062779</v>
          </cell>
          <cell r="F20">
            <v>25113252</v>
          </cell>
        </row>
        <row r="21">
          <cell r="C21">
            <v>277623495</v>
          </cell>
          <cell r="F21">
            <v>13957413</v>
          </cell>
        </row>
        <row r="22">
          <cell r="C22">
            <v>324275880</v>
          </cell>
          <cell r="F22">
            <v>6048212</v>
          </cell>
        </row>
        <row r="23">
          <cell r="C23">
            <v>3669300409</v>
          </cell>
          <cell r="F23">
            <v>68374810</v>
          </cell>
        </row>
        <row r="24">
          <cell r="C24">
            <v>55270289</v>
          </cell>
          <cell r="F24">
            <v>0</v>
          </cell>
        </row>
        <row r="25">
          <cell r="C25">
            <v>0</v>
          </cell>
          <cell r="F25">
            <v>0</v>
          </cell>
        </row>
        <row r="26">
          <cell r="C26">
            <v>70114963</v>
          </cell>
          <cell r="F26">
            <v>74423022</v>
          </cell>
        </row>
        <row r="27">
          <cell r="C27">
            <v>3684145083</v>
          </cell>
          <cell r="F27">
            <v>35056099</v>
          </cell>
        </row>
      </sheetData>
      <sheetData sheetId="24"/>
      <sheetData sheetId="25"/>
      <sheetData sheetId="26">
        <row r="4">
          <cell r="C4">
            <v>9521</v>
          </cell>
          <cell r="F4">
            <v>27267599</v>
          </cell>
        </row>
        <row r="5">
          <cell r="C5">
            <v>123280444</v>
          </cell>
          <cell r="F5">
            <v>336646</v>
          </cell>
        </row>
        <row r="6">
          <cell r="C6">
            <v>123289965</v>
          </cell>
          <cell r="F6">
            <v>155447874</v>
          </cell>
        </row>
        <row r="7">
          <cell r="C7">
            <v>45177</v>
          </cell>
          <cell r="F7">
            <v>28587</v>
          </cell>
        </row>
        <row r="8">
          <cell r="C8">
            <v>0</v>
          </cell>
          <cell r="F8">
            <v>0</v>
          </cell>
        </row>
        <row r="9">
          <cell r="C9">
            <v>123335142</v>
          </cell>
          <cell r="F9">
            <v>155476461</v>
          </cell>
        </row>
        <row r="10">
          <cell r="C10">
            <v>218220540</v>
          </cell>
          <cell r="F10">
            <v>13087573</v>
          </cell>
        </row>
        <row r="11">
          <cell r="C11">
            <v>341555682</v>
          </cell>
          <cell r="F11">
            <v>142388888</v>
          </cell>
        </row>
        <row r="12">
          <cell r="C12">
            <v>16238818</v>
          </cell>
          <cell r="F12">
            <v>0</v>
          </cell>
        </row>
        <row r="13">
          <cell r="C13">
            <v>19570607</v>
          </cell>
          <cell r="F13">
            <v>0</v>
          </cell>
        </row>
        <row r="14">
          <cell r="C14">
            <v>7633823</v>
          </cell>
          <cell r="F14">
            <v>142388888</v>
          </cell>
        </row>
        <row r="15">
          <cell r="C15">
            <v>28175602</v>
          </cell>
          <cell r="F15">
            <v>1211709</v>
          </cell>
        </row>
        <row r="16">
          <cell r="C16">
            <v>161838</v>
          </cell>
          <cell r="F16">
            <v>141177179</v>
          </cell>
        </row>
        <row r="17">
          <cell r="C17">
            <v>77867</v>
          </cell>
          <cell r="F17">
            <v>-928087</v>
          </cell>
        </row>
        <row r="18">
          <cell r="C18">
            <v>0</v>
          </cell>
          <cell r="F18">
            <v>140249092</v>
          </cell>
        </row>
        <row r="19">
          <cell r="C19">
            <v>83971</v>
          </cell>
          <cell r="F19">
            <v>128230884</v>
          </cell>
        </row>
        <row r="20">
          <cell r="C20">
            <v>0</v>
          </cell>
          <cell r="F20">
            <v>38999359</v>
          </cell>
        </row>
        <row r="21">
          <cell r="C21">
            <v>142522075</v>
          </cell>
          <cell r="F21">
            <v>86603519</v>
          </cell>
        </row>
        <row r="22">
          <cell r="C22">
            <v>170696167</v>
          </cell>
          <cell r="F22">
            <v>2628006</v>
          </cell>
        </row>
        <row r="23">
          <cell r="C23">
            <v>313380080</v>
          </cell>
          <cell r="F23">
            <v>12018208</v>
          </cell>
        </row>
        <row r="24">
          <cell r="C24">
            <v>95159540</v>
          </cell>
          <cell r="F24">
            <v>0</v>
          </cell>
        </row>
        <row r="25">
          <cell r="C25">
            <v>0</v>
          </cell>
          <cell r="F25">
            <v>0</v>
          </cell>
        </row>
        <row r="26">
          <cell r="C26">
            <v>123335142</v>
          </cell>
          <cell r="F26">
            <v>14646214</v>
          </cell>
        </row>
        <row r="27">
          <cell r="C27">
            <v>341555682</v>
          </cell>
          <cell r="F27">
            <v>126530965</v>
          </cell>
        </row>
      </sheetData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2"/>
  <sheetViews>
    <sheetView rightToLeft="1" tabSelected="1" zoomScaleNormal="100" zoomScaleSheetLayoutView="100" workbookViewId="0">
      <selection activeCell="L15" sqref="L15"/>
    </sheetView>
  </sheetViews>
  <sheetFormatPr defaultRowHeight="17.25" customHeight="1" x14ac:dyDescent="0.2"/>
  <cols>
    <col min="1" max="1" width="7" style="1" customWidth="1"/>
    <col min="2" max="2" width="42.7109375" style="1" customWidth="1"/>
    <col min="3" max="3" width="20.140625" style="1" customWidth="1"/>
    <col min="4" max="4" width="8.28515625" style="1" customWidth="1"/>
    <col min="5" max="5" width="44.42578125" style="1" customWidth="1"/>
    <col min="6" max="6" width="18.85546875" style="1" customWidth="1"/>
    <col min="7" max="7" width="14.42578125" style="1" customWidth="1"/>
    <col min="8" max="8" width="9.140625" style="1"/>
    <col min="9" max="9" width="11" style="1" bestFit="1" customWidth="1"/>
    <col min="10" max="16384" width="9.140625" style="1"/>
  </cols>
  <sheetData>
    <row r="1" spans="1:6" ht="17.25" customHeight="1" x14ac:dyDescent="0.2">
      <c r="A1" s="51" t="s">
        <v>0</v>
      </c>
      <c r="B1" s="51"/>
      <c r="C1" s="51"/>
      <c r="D1" s="51"/>
      <c r="E1" s="51"/>
      <c r="F1" s="51"/>
    </row>
    <row r="2" spans="1:6" ht="17.25" customHeight="1" thickBot="1" x14ac:dyDescent="0.25">
      <c r="A2" s="52"/>
      <c r="B2" s="52"/>
      <c r="E2" s="2"/>
      <c r="F2" s="2" t="s">
        <v>1</v>
      </c>
    </row>
    <row r="3" spans="1:6" ht="17.25" customHeight="1" thickBot="1" x14ac:dyDescent="0.25">
      <c r="A3" s="3" t="s">
        <v>2</v>
      </c>
      <c r="B3" s="3" t="s">
        <v>3</v>
      </c>
      <c r="C3" s="4" t="s">
        <v>4</v>
      </c>
      <c r="D3" s="3" t="s">
        <v>2</v>
      </c>
      <c r="E3" s="3" t="s">
        <v>5</v>
      </c>
      <c r="F3" s="4" t="s">
        <v>6</v>
      </c>
    </row>
    <row r="4" spans="1:6" ht="21.75" customHeight="1" thickBot="1" x14ac:dyDescent="0.25">
      <c r="A4" s="5">
        <v>1</v>
      </c>
      <c r="B4" s="6" t="s">
        <v>7</v>
      </c>
      <c r="C4" s="7">
        <f>[1]سيارات!C4+'[1]توزيع المنتجات النفطية'!C4+'[1]أسواق مركزية'!C4+[1]صندوق!C4+'[1]مناطق حرة'!C4+'[1]معارض والخدمات التجارية'!C4+'[1]تجارة الحبوب'!C4+'[1]تجارة المواد الغذائية'!C4+'[1]تجهيزات زراعية'!C4+'[1]تجارة المواد الانشائية'!C4+'[1]تسويق الادوية'!C4+[1]نفط!C4</f>
        <v>13493784</v>
      </c>
      <c r="D4" s="5">
        <v>25</v>
      </c>
      <c r="E4" s="8" t="s">
        <v>8</v>
      </c>
      <c r="F4" s="9">
        <f>[1]سيارات!F4+'[1]توزيع المنتجات النفطية'!F4+'[1]أسواق مركزية'!F4+[1]صندوق!F4+'[1]مناطق حرة'!F4+'[1]معارض والخدمات التجارية'!F4+'[1]تجارة الحبوب'!F4+'[1]تجارة المواد الغذائية'!F4+'[1]تجهيزات زراعية'!F4+'[1]تجارة المواد الانشائية'!F4+'[1]تسويق الادوية'!F4+[1]نفط!F4</f>
        <v>911318998</v>
      </c>
    </row>
    <row r="5" spans="1:6" ht="17.25" customHeight="1" thickBot="1" x14ac:dyDescent="0.25">
      <c r="A5" s="5">
        <v>2</v>
      </c>
      <c r="B5" s="10" t="s">
        <v>9</v>
      </c>
      <c r="C5" s="7">
        <f>[1]سيارات!C5+'[1]توزيع المنتجات النفطية'!C5+'[1]أسواق مركزية'!C5+[1]صندوق!C5+'[1]مناطق حرة'!C5+'[1]معارض والخدمات التجارية'!C5+'[1]تجارة الحبوب'!C5+'[1]تجارة المواد الغذائية'!C5+'[1]تجهيزات زراعية'!C5+'[1]تجارة المواد الانشائية'!C5+'[1]تسويق الادوية'!C5+[1]نفط!C5</f>
        <v>4182402252</v>
      </c>
      <c r="D5" s="11">
        <v>26</v>
      </c>
      <c r="E5" s="12" t="s">
        <v>10</v>
      </c>
      <c r="F5" s="9">
        <f>[1]سيارات!F5+'[1]توزيع المنتجات النفطية'!F5+'[1]أسواق مركزية'!F5+[1]صندوق!F5+'[1]مناطق حرة'!F5+'[1]معارض والخدمات التجارية'!F5+'[1]تجارة الحبوب'!F5+'[1]تجارة المواد الغذائية'!F5+'[1]تجهيزات زراعية'!F5+'[1]تجارة المواد الانشائية'!F5+'[1]تسويق الادوية'!F5+[1]نفط!F5</f>
        <v>609162295</v>
      </c>
    </row>
    <row r="6" spans="1:6" ht="17.25" customHeight="1" thickBot="1" x14ac:dyDescent="0.25">
      <c r="A6" s="5">
        <v>3</v>
      </c>
      <c r="B6" s="10" t="s">
        <v>11</v>
      </c>
      <c r="C6" s="7">
        <f>[1]سيارات!C6+'[1]توزيع المنتجات النفطية'!C6+'[1]أسواق مركزية'!C6+[1]صندوق!C6+'[1]مناطق حرة'!C6+'[1]معارض والخدمات التجارية'!C6+'[1]تجارة الحبوب'!C6+'[1]تجارة المواد الغذائية'!C6+'[1]تجهيزات زراعية'!C6+'[1]تجارة المواد الانشائية'!C6+'[1]تسويق الادوية'!C6+[1]نفط!C6</f>
        <v>4195896036</v>
      </c>
      <c r="D6" s="11">
        <v>27</v>
      </c>
      <c r="E6" s="12" t="s">
        <v>12</v>
      </c>
      <c r="F6" s="9">
        <f>[1]سيارات!F6+'[1]توزيع المنتجات النفطية'!F6+'[1]أسواق مركزية'!F6+[1]صندوق!F6+'[1]مناطق حرة'!F6+'[1]معارض والخدمات التجارية'!F6+'[1]تجارة الحبوب'!F6+'[1]تجارة المواد الغذائية'!F6+'[1]تجهيزات زراعية'!F6+'[1]تجارة المواد الانشائية'!F6+'[1]تسويق الادوية'!F6+[1]نفط!F6</f>
        <v>10630240965</v>
      </c>
    </row>
    <row r="7" spans="1:6" ht="17.25" customHeight="1" thickBot="1" x14ac:dyDescent="0.25">
      <c r="A7" s="5">
        <v>4</v>
      </c>
      <c r="B7" s="10" t="s">
        <v>13</v>
      </c>
      <c r="C7" s="7">
        <f>[1]سيارات!C7+'[1]توزيع المنتجات النفطية'!C7+'[1]أسواق مركزية'!C7+[1]صندوق!C7+'[1]مناطق حرة'!C7+'[1]معارض والخدمات التجارية'!C7+'[1]تجارة الحبوب'!C7+'[1]تجارة المواد الغذائية'!C7+'[1]تجهيزات زراعية'!C7+'[1]تجارة المواد الانشائية'!C7+'[1]تسويق الادوية'!C7+[1]نفط!C7</f>
        <v>104445487</v>
      </c>
      <c r="D7" s="11">
        <v>28</v>
      </c>
      <c r="E7" s="12" t="s">
        <v>14</v>
      </c>
      <c r="F7" s="9">
        <f>[1]سيارات!F7+'[1]توزيع المنتجات النفطية'!F7+'[1]أسواق مركزية'!F7+[1]صندوق!F7+'[1]مناطق حرة'!F7+'[1]معارض والخدمات التجارية'!F7+'[1]تجارة الحبوب'!F7+'[1]تجارة المواد الغذائية'!F7+'[1]تجهيزات زراعية'!F7+'[1]تجارة المواد الانشائية'!F7+'[1]تسويق الادوية'!F7+[1]نفط!F7</f>
        <v>145698712</v>
      </c>
    </row>
    <row r="8" spans="1:6" ht="17.25" customHeight="1" thickBot="1" x14ac:dyDescent="0.25">
      <c r="A8" s="5">
        <v>5</v>
      </c>
      <c r="B8" s="10" t="s">
        <v>15</v>
      </c>
      <c r="C8" s="7">
        <f>[1]سيارات!C8+'[1]توزيع المنتجات النفطية'!C8+'[1]أسواق مركزية'!C8+[1]صندوق!C8+'[1]مناطق حرة'!C8+'[1]معارض والخدمات التجارية'!C8+'[1]تجارة الحبوب'!C8+'[1]تجارة المواد الغذائية'!C8+'[1]تجهيزات زراعية'!C8+'[1]تجارة المواد الانشائية'!C8+'[1]تسويق الادوية'!C8+[1]نفط!C8</f>
        <v>250017657</v>
      </c>
      <c r="D8" s="11">
        <v>29</v>
      </c>
      <c r="E8" s="12" t="s">
        <v>16</v>
      </c>
      <c r="F8" s="9">
        <f>[1]سيارات!F8+'[1]توزيع المنتجات النفطية'!F8+'[1]أسواق مركزية'!F8+[1]صندوق!F8+'[1]مناطق حرة'!F8+'[1]معارض والخدمات التجارية'!F8+'[1]تجارة الحبوب'!F8+'[1]تجارة المواد الغذائية'!F8+'[1]تجهيزات زراعية'!F8+'[1]تجارة المواد الانشائية'!F8+'[1]تسويق الادوية'!F8+[1]نفط!F8</f>
        <v>14088719868</v>
      </c>
    </row>
    <row r="9" spans="1:6" ht="17.25" customHeight="1" thickBot="1" x14ac:dyDescent="0.25">
      <c r="A9" s="5">
        <v>6</v>
      </c>
      <c r="B9" s="10" t="s">
        <v>17</v>
      </c>
      <c r="C9" s="7">
        <f>[1]سيارات!C9+'[1]توزيع المنتجات النفطية'!C9+'[1]أسواق مركزية'!C9+[1]صندوق!C9+'[1]مناطق حرة'!C9+'[1]معارض والخدمات التجارية'!C9+'[1]تجارة الحبوب'!C9+'[1]تجارة المواد الغذائية'!C9+'[1]تجهيزات زراعية'!C9+'[1]تجارة المواد الانشائية'!C9+'[1]تسويق الادوية'!C9+[1]نفط!C9</f>
        <v>4550359180</v>
      </c>
      <c r="D9" s="11">
        <v>30</v>
      </c>
      <c r="E9" s="12" t="s">
        <v>18</v>
      </c>
      <c r="F9" s="9">
        <f>[1]سيارات!F9+'[1]توزيع المنتجات النفطية'!F9+'[1]أسواق مركزية'!F9+[1]صندوق!F9+'[1]مناطق حرة'!F9+'[1]معارض والخدمات التجارية'!F9+'[1]تجارة الحبوب'!F9+'[1]تجارة المواد الغذائية'!F9+'[1]تجهيزات زراعية'!F9+'[1]تجارة المواد الانشائية'!F9+'[1]تسويق الادوية'!F9+[1]نفط!F9</f>
        <v>-3312780191</v>
      </c>
    </row>
    <row r="10" spans="1:6" ht="17.25" customHeight="1" thickBot="1" x14ac:dyDescent="0.25">
      <c r="A10" s="5">
        <v>7</v>
      </c>
      <c r="B10" s="10" t="s">
        <v>19</v>
      </c>
      <c r="C10" s="7">
        <f>[1]سيارات!C10+'[1]توزيع المنتجات النفطية'!C10+'[1]أسواق مركزية'!C10+[1]صندوق!C10+'[1]مناطق حرة'!C10+'[1]معارض والخدمات التجارية'!C10+'[1]تجارة الحبوب'!C10+'[1]تجارة المواد الغذائية'!C10+'[1]تجهيزات زراعية'!C10+'[1]تجارة المواد الانشائية'!C10+'[1]تسويق الادوية'!C10+[1]نفط!C10</f>
        <v>29770442675</v>
      </c>
      <c r="D10" s="11">
        <v>31</v>
      </c>
      <c r="E10" s="12" t="s">
        <v>20</v>
      </c>
      <c r="F10" s="9">
        <f>[1]سيارات!F10+'[1]توزيع المنتجات النفطية'!F10+'[1]أسواق مركزية'!F10+[1]صندوق!F10+'[1]مناطق حرة'!F10+'[1]معارض والخدمات التجارية'!F10+'[1]تجارة الحبوب'!F10+'[1]تجارة المواد الغذائية'!F10+'[1]تجهيزات زراعية'!F10+'[1]تجارة المواد الانشائية'!F10+'[1]تسويق الادوية'!F10+[1]نفط!F10</f>
        <v>1057412594</v>
      </c>
    </row>
    <row r="11" spans="1:6" ht="17.25" customHeight="1" thickBot="1" x14ac:dyDescent="0.25">
      <c r="A11" s="5">
        <v>8</v>
      </c>
      <c r="B11" s="10" t="s">
        <v>21</v>
      </c>
      <c r="C11" s="7">
        <f>[1]سيارات!C11+'[1]توزيع المنتجات النفطية'!C11+'[1]أسواق مركزية'!C11+[1]صندوق!C11+'[1]مناطق حرة'!C11+'[1]معارض والخدمات التجارية'!C11+'[1]تجارة الحبوب'!C11+'[1]تجارة المواد الغذائية'!C11+'[1]تجهيزات زراعية'!C11+'[1]تجارة المواد الانشائية'!C11+'[1]تسويق الادوية'!C11+[1]نفط!C11</f>
        <v>34320801855</v>
      </c>
      <c r="D11" s="11">
        <v>32</v>
      </c>
      <c r="E11" s="12" t="s">
        <v>22</v>
      </c>
      <c r="F11" s="9">
        <f>[1]سيارات!F11+'[1]توزيع المنتجات النفطية'!F11+'[1]أسواق مركزية'!F11+[1]صندوق!F11+'[1]مناطق حرة'!F11+'[1]معارض والخدمات التجارية'!F11+'[1]تجارة الحبوب'!F11+'[1]تجارة المواد الغذائية'!F11+'[1]تجهيزات زراعية'!F11+'[1]تجارة المواد الانشائية'!F11+'[1]تسويق الادوية'!F11+[1]نفط!F11</f>
        <v>-4370192785</v>
      </c>
    </row>
    <row r="12" spans="1:6" ht="17.25" customHeight="1" thickBot="1" x14ac:dyDescent="0.25">
      <c r="A12" s="5">
        <v>9</v>
      </c>
      <c r="B12" s="10" t="s">
        <v>23</v>
      </c>
      <c r="C12" s="7">
        <f>[1]سيارات!C12+'[1]توزيع المنتجات النفطية'!C12+'[1]أسواق مركزية'!C12+[1]صندوق!C12+'[1]مناطق حرة'!C12+'[1]معارض والخدمات التجارية'!C12+'[1]تجارة الحبوب'!C12+'[1]تجارة المواد الغذائية'!C12+'[1]تجهيزات زراعية'!C12+'[1]تجارة المواد الانشائية'!C12+'[1]تسويق الادوية'!C12+[1]نفط!C12</f>
        <v>1430279971</v>
      </c>
      <c r="D12" s="11">
        <v>33</v>
      </c>
      <c r="E12" s="12" t="s">
        <v>24</v>
      </c>
      <c r="F12" s="9">
        <f>[1]سيارات!F12+'[1]توزيع المنتجات النفطية'!F12+'[1]أسواق مركزية'!F12+[1]صندوق!F12+'[1]مناطق حرة'!F12+'[1]معارض والخدمات التجارية'!F12+'[1]تجارة الحبوب'!F12+'[1]تجارة المواد الغذائية'!F12+'[1]تجهيزات زراعية'!F12+'[1]تجارة المواد الانشائية'!F12+'[1]تسويق الادوية'!F12+[1]نفط!F12</f>
        <v>58405535</v>
      </c>
    </row>
    <row r="13" spans="1:6" ht="17.25" customHeight="1" thickBot="1" x14ac:dyDescent="0.25">
      <c r="A13" s="5">
        <v>10</v>
      </c>
      <c r="B13" s="10" t="s">
        <v>25</v>
      </c>
      <c r="C13" s="7">
        <f>[1]سيارات!C13+'[1]توزيع المنتجات النفطية'!C13+'[1]أسواق مركزية'!C13+[1]صندوق!C13+'[1]مناطق حرة'!C13+'[1]معارض والخدمات التجارية'!C13+'[1]تجارة الحبوب'!C13+'[1]تجارة المواد الغذائية'!C13+'[1]تجهيزات زراعية'!C13+'[1]تجارة المواد الانشائية'!C13+'[1]تسويق الادوية'!C13+[1]نفط!C13</f>
        <v>98406502</v>
      </c>
      <c r="D13" s="11">
        <v>34</v>
      </c>
      <c r="E13" s="12" t="s">
        <v>26</v>
      </c>
      <c r="F13" s="9">
        <f>[1]سيارات!F13+'[1]توزيع المنتجات النفطية'!F13+'[1]أسواق مركزية'!F13+[1]صندوق!F13+'[1]مناطق حرة'!F13+'[1]معارض والخدمات التجارية'!F13+'[1]تجارة الحبوب'!F13+'[1]تجارة المواد الغذائية'!F13+'[1]تجهيزات زراعية'!F13+'[1]تجارة المواد الانشائية'!F13+'[1]تسويق الادوية'!F13+[1]نفط!F13</f>
        <v>6008115079</v>
      </c>
    </row>
    <row r="14" spans="1:6" ht="17.25" customHeight="1" thickBot="1" x14ac:dyDescent="0.25">
      <c r="A14" s="5">
        <v>11</v>
      </c>
      <c r="B14" s="10" t="s">
        <v>27</v>
      </c>
      <c r="C14" s="7">
        <f>[1]سيارات!C14+'[1]توزيع المنتجات النفطية'!C14+'[1]أسواق مركزية'!C14+[1]صندوق!C14+'[1]مناطق حرة'!C14+'[1]معارض والخدمات التجارية'!C14+'[1]تجارة الحبوب'!C14+'[1]تجارة المواد الغذائية'!C14+'[1]تجهيزات زراعية'!C14+'[1]تجارة المواد الانشائية'!C14+'[1]تسويق الادوية'!C14+[1]نفط!C14</f>
        <v>589825920</v>
      </c>
      <c r="D14" s="11">
        <v>35</v>
      </c>
      <c r="E14" s="12" t="s">
        <v>28</v>
      </c>
      <c r="F14" s="9">
        <f>[1]سيارات!F14+'[1]توزيع المنتجات النفطية'!F14+'[1]أسواق مركزية'!F14+[1]صندوق!F14+'[1]مناطق حرة'!F14+'[1]معارض والخدمات التجارية'!F14+'[1]تجارة الحبوب'!F14+'[1]تجارة المواد الغذائية'!F14+'[1]تجهيزات زراعية'!F14+'[1]تجارة المواد الانشائية'!F14+'[1]تسويق الادوية'!F14+[1]نفط!F14</f>
        <v>1579516759</v>
      </c>
    </row>
    <row r="15" spans="1:6" ht="17.25" customHeight="1" thickBot="1" x14ac:dyDescent="0.25">
      <c r="A15" s="5">
        <v>12</v>
      </c>
      <c r="B15" s="10" t="s">
        <v>29</v>
      </c>
      <c r="C15" s="7">
        <f>[1]سيارات!C15+'[1]توزيع المنتجات النفطية'!C15+'[1]أسواق مركزية'!C15+[1]صندوق!C15+'[1]مناطق حرة'!C15+'[1]معارض والخدمات التجارية'!C15+'[1]تجارة الحبوب'!C15+'[1]تجارة المواد الغذائية'!C15+'[1]تجهيزات زراعية'!C15+'[1]تجارة المواد الانشائية'!C15+'[1]تسويق الادوية'!C15+[1]نفط!C15</f>
        <v>938860553</v>
      </c>
      <c r="D15" s="11">
        <v>36</v>
      </c>
      <c r="E15" s="12" t="s">
        <v>30</v>
      </c>
      <c r="F15" s="9">
        <f>[1]سيارات!F15+'[1]توزيع المنتجات النفطية'!F15+'[1]أسواق مركزية'!F15+[1]صندوق!F15+'[1]مناطق حرة'!F15+'[1]معارض والخدمات التجارية'!F15+'[1]تجارة الحبوب'!F15+'[1]تجارة المواد الغذائية'!F15+'[1]تجهيزات زراعية'!F15+'[1]تجارة المواد الانشائية'!F15+'[1]تسويق الادوية'!F15+[1]نفط!F15</f>
        <v>96448861</v>
      </c>
    </row>
    <row r="16" spans="1:6" ht="17.25" customHeight="1" thickBot="1" x14ac:dyDescent="0.25">
      <c r="A16" s="5">
        <v>13</v>
      </c>
      <c r="B16" s="10" t="s">
        <v>31</v>
      </c>
      <c r="C16" s="7">
        <f>[1]سيارات!C16+'[1]توزيع المنتجات النفطية'!C16+'[1]أسواق مركزية'!C16+[1]صندوق!C16+'[1]مناطق حرة'!C16+'[1]معارض والخدمات التجارية'!C16+'[1]تجارة الحبوب'!C16+'[1]تجارة المواد الغذائية'!C16+'[1]تجهيزات زراعية'!C16+'[1]تجارة المواد الانشائية'!C16+'[1]تسويق الادوية'!C16+[1]نفط!C16</f>
        <v>5071966891</v>
      </c>
      <c r="D16" s="11">
        <v>37</v>
      </c>
      <c r="E16" s="12" t="s">
        <v>32</v>
      </c>
      <c r="F16" s="9">
        <f>[1]سيارات!F16+'[1]توزيع المنتجات النفطية'!F16+'[1]أسواق مركزية'!F16+[1]صندوق!F16+'[1]مناطق حرة'!F16+'[1]معارض والخدمات التجارية'!F16+'[1]تجارة الحبوب'!F16+'[1]تجارة المواد الغذائية'!F16+'[1]تجهيزات زراعية'!F16+'[1]تجارة المواد الانشائية'!F16+'[1]تسويق الادوية'!F16+[1]نفط!F16</f>
        <v>1483067898</v>
      </c>
    </row>
    <row r="17" spans="1:6" ht="17.25" customHeight="1" thickBot="1" x14ac:dyDescent="0.25">
      <c r="A17" s="5">
        <v>14</v>
      </c>
      <c r="B17" s="10" t="s">
        <v>33</v>
      </c>
      <c r="C17" s="7">
        <f>[1]سيارات!C17+'[1]توزيع المنتجات النفطية'!C17+'[1]أسواق مركزية'!C17+[1]صندوق!C17+'[1]مناطق حرة'!C17+'[1]معارض والخدمات التجارية'!C17+'[1]تجارة الحبوب'!C17+'[1]تجارة المواد الغذائية'!C17+'[1]تجهيزات زراعية'!C17+'[1]تجارة المواد الانشائية'!C17+'[1]تسويق الادوية'!C17+[1]نفط!C17</f>
        <v>206781631</v>
      </c>
      <c r="D17" s="11">
        <v>38</v>
      </c>
      <c r="E17" s="12" t="s">
        <v>34</v>
      </c>
      <c r="F17" s="9">
        <f>[1]سيارات!F17+'[1]توزيع المنتجات النفطية'!F17+'[1]أسواق مركزية'!F17+[1]صندوق!F17+'[1]مناطق حرة'!F17+'[1]معارض والخدمات التجارية'!F17+'[1]تجارة الحبوب'!F17+'[1]تجارة المواد الغذائية'!F17+'[1]تجهيزات زراعية'!F17+'[1]تجارة المواد الانشائية'!F17+'[1]تسويق الادوية'!F17+[1]نفط!F17</f>
        <v>101907839</v>
      </c>
    </row>
    <row r="18" spans="1:6" ht="17.25" customHeight="1" thickBot="1" x14ac:dyDescent="0.25">
      <c r="A18" s="5">
        <v>15</v>
      </c>
      <c r="B18" s="10" t="s">
        <v>35</v>
      </c>
      <c r="C18" s="7">
        <f>[1]سيارات!C18+'[1]توزيع المنتجات النفطية'!C18+'[1]أسواق مركزية'!C18+[1]صندوق!C18+'[1]مناطق حرة'!C18+'[1]معارض والخدمات التجارية'!C18+'[1]تجارة الحبوب'!C18+'[1]تجارة المواد الغذائية'!C18+'[1]تجهيزات زراعية'!C18+'[1]تجارة المواد الانشائية'!C18+'[1]تسويق الادوية'!C18+[1]نفط!C18</f>
        <v>1239356126</v>
      </c>
      <c r="D18" s="11">
        <v>39</v>
      </c>
      <c r="E18" s="12" t="s">
        <v>36</v>
      </c>
      <c r="F18" s="9">
        <f>[1]سيارات!F18+'[1]توزيع المنتجات النفطية'!F18+'[1]أسواق مركزية'!F18+[1]صندوق!F18+'[1]مناطق حرة'!F18+'[1]معارض والخدمات التجارية'!F18+'[1]تجارة الحبوب'!F18+'[1]تجارة المواد الغذائية'!F18+'[1]تجهيزات زراعية'!F18+'[1]تجارة المواد الانشائية'!F18+'[1]تسويق الادوية'!F18+[1]نفط!F18</f>
        <v>1582307305</v>
      </c>
    </row>
    <row r="19" spans="1:6" ht="17.25" customHeight="1" thickBot="1" x14ac:dyDescent="0.25">
      <c r="A19" s="5">
        <v>16</v>
      </c>
      <c r="B19" s="10" t="s">
        <v>37</v>
      </c>
      <c r="C19" s="7">
        <f>[1]سيارات!C19+'[1]توزيع المنتجات النفطية'!C19+'[1]أسواق مركزية'!C19+[1]صندوق!C19+'[1]مناطق حرة'!C19+'[1]معارض والخدمات التجارية'!C19+'[1]تجارة الحبوب'!C19+'[1]تجارة المواد الغذائية'!C19+'[1]تجهيزات زراعية'!C19+'[1]تجارة المواد الانشائية'!C19+'[1]تسويق الادوية'!C19+[1]نفط!C19</f>
        <v>24121458</v>
      </c>
      <c r="D19" s="11">
        <v>40</v>
      </c>
      <c r="E19" s="12" t="s">
        <v>38</v>
      </c>
      <c r="F19" s="9">
        <f>[1]سيارات!F19+'[1]توزيع المنتجات النفطية'!F19+'[1]أسواق مركزية'!F19+[1]صندوق!F19+'[1]مناطق حرة'!F19+'[1]معارض والخدمات التجارية'!F19+'[1]تجارة الحبوب'!F19+'[1]تجارة المواد الغذائية'!F19+'[1]تجهيزات زراعية'!F19+'[1]تجارة المواد الانشائية'!F19+'[1]تسويق الادوية'!F19+[1]نفط!F19</f>
        <v>740426551</v>
      </c>
    </row>
    <row r="20" spans="1:6" ht="17.25" customHeight="1" thickBot="1" x14ac:dyDescent="0.25">
      <c r="A20" s="5">
        <v>17</v>
      </c>
      <c r="B20" s="10" t="s">
        <v>39</v>
      </c>
      <c r="C20" s="7">
        <f>[1]سيارات!C20+'[1]توزيع المنتجات النفطية'!C20+'[1]أسواق مركزية'!C20+[1]صندوق!C20+'[1]مناطق حرة'!C20+'[1]معارض والخدمات التجارية'!C20+'[1]تجارة الحبوب'!C20+'[1]تجارة المواد الغذائية'!C20+'[1]تجهيزات زراعية'!C20+'[1]تجارة المواد الانشائية'!C20+'[1]تسويق الادوية'!C20+[1]نفط!C20</f>
        <v>3601707676</v>
      </c>
      <c r="D20" s="11">
        <v>41</v>
      </c>
      <c r="E20" s="12" t="s">
        <v>40</v>
      </c>
      <c r="F20" s="9">
        <f>[1]سيارات!F20+'[1]توزيع المنتجات النفطية'!F20+'[1]أسواق مركزية'!F20+[1]صندوق!F20+'[1]مناطق حرة'!F20+'[1]معارض والخدمات التجارية'!F20+'[1]تجارة الحبوب'!F20+'[1]تجارة المواد الغذائية'!F20+'[1]تجهيزات زراعية'!F20+'[1]تجارة المواد الانشائية'!F20+'[1]تسويق الادوية'!F20+[1]نفط!F20</f>
        <v>251883004</v>
      </c>
    </row>
    <row r="21" spans="1:6" ht="17.25" customHeight="1" thickBot="1" x14ac:dyDescent="0.25">
      <c r="A21" s="5">
        <v>18</v>
      </c>
      <c r="B21" s="10" t="s">
        <v>41</v>
      </c>
      <c r="C21" s="7">
        <f>[1]سيارات!C21+'[1]توزيع المنتجات النفطية'!C21+'[1]أسواق مركزية'!C21+[1]صندوق!C21+'[1]مناطق حرة'!C21+'[1]معارض والخدمات التجارية'!C21+'[1]تجارة الحبوب'!C21+'[1]تجارة المواد الغذائية'!C21+'[1]تجهيزات زراعية'!C21+'[1]تجارة المواد الانشائية'!C21+'[1]تسويق الادوية'!C21+[1]نفط!C21</f>
        <v>22543374325</v>
      </c>
      <c r="D21" s="11">
        <v>42</v>
      </c>
      <c r="E21" s="12" t="s">
        <v>42</v>
      </c>
      <c r="F21" s="9">
        <f>[1]سيارات!F21+'[1]توزيع المنتجات النفطية'!F21+'[1]أسواق مركزية'!F21+[1]صندوق!F21+'[1]مناطق حرة'!F21+'[1]معارض والخدمات التجارية'!F21+'[1]تجارة الحبوب'!F21+'[1]تجارة المواد الغذائية'!F21+'[1]تجهيزات زراعية'!F21+'[1]تجارة المواد الانشائية'!F21+'[1]تسويق الادوية'!F21+[1]نفط!F21</f>
        <v>388845405</v>
      </c>
    </row>
    <row r="22" spans="1:6" ht="17.25" customHeight="1" thickBot="1" x14ac:dyDescent="0.25">
      <c r="A22" s="5">
        <v>19</v>
      </c>
      <c r="B22" s="10" t="s">
        <v>43</v>
      </c>
      <c r="C22" s="7">
        <f>[1]سيارات!C22+'[1]توزيع المنتجات النفطية'!C22+'[1]أسواق مركزية'!C22+[1]صندوق!C22+'[1]مناطق حرة'!C22+'[1]معارض والخدمات التجارية'!C22+'[1]تجارة الحبوب'!C22+'[1]تجارة المواد الغذائية'!C22+'[1]تجهيزات زراعية'!C22+'[1]تجارة المواد الانشائية'!C22+'[1]تسويق الادوية'!C22+[1]نفط!C22</f>
        <v>5702814005</v>
      </c>
      <c r="D22" s="11">
        <v>43</v>
      </c>
      <c r="E22" s="12" t="s">
        <v>44</v>
      </c>
      <c r="F22" s="9">
        <f>[1]سيارات!F22+'[1]توزيع المنتجات النفطية'!F22+'[1]أسواق مركزية'!F22+[1]صندوق!F22+'[1]مناطق حرة'!F22+'[1]معارض والخدمات التجارية'!F22+'[1]تجارة الحبوب'!F22+'[1]تجارة المواد الغذائية'!F22+'[1]تجهيزات زراعية'!F22+'[1]تجارة المواد الانشائية'!F22+'[1]تسويق الادوية'!F22+[1]نفط!F22</f>
        <v>124362015</v>
      </c>
    </row>
    <row r="23" spans="1:6" ht="17.25" customHeight="1" thickBot="1" x14ac:dyDescent="0.25">
      <c r="A23" s="5">
        <v>20</v>
      </c>
      <c r="B23" s="10" t="s">
        <v>45</v>
      </c>
      <c r="C23" s="7">
        <f>[1]سيارات!C23+'[1]توزيع المنتجات النفطية'!C23+'[1]أسواق مركزية'!C23+[1]صندوق!C23+'[1]مناطق حرة'!C23+'[1]معارض والخدمات التجارية'!C23+'[1]تجارة الحبوب'!C23+'[1]تجارة المواد الغذائية'!C23+'[1]تجهيزات زراعية'!C23+'[1]تجارة المواد الانشائية'!C23+'[1]تسويق الادوية'!C23+[1]نفط!C23</f>
        <v>33318155221</v>
      </c>
      <c r="D23" s="11">
        <v>44</v>
      </c>
      <c r="E23" s="12" t="s">
        <v>46</v>
      </c>
      <c r="F23" s="9">
        <f>[1]سيارات!F23+'[1]توزيع المنتجات النفطية'!F23+'[1]أسواق مركزية'!F23+[1]صندوق!F23+'[1]مناطق حرة'!F23+'[1]معارض والخدمات التجارية'!F23+'[1]تجارة الحبوب'!F23+'[1]تجارة المواد الغذائية'!F23+'[1]تجهيزات زراعية'!F23+'[1]تجارة المواد الانشائية'!F23+'[1]تسويق الادوية'!F23+[1]نفط!F23</f>
        <v>847159160</v>
      </c>
    </row>
    <row r="24" spans="1:6" ht="17.25" customHeight="1" thickBot="1" x14ac:dyDescent="0.25">
      <c r="A24" s="5">
        <v>21</v>
      </c>
      <c r="B24" s="10" t="s">
        <v>47</v>
      </c>
      <c r="C24" s="7">
        <f>[1]سيارات!C24+'[1]توزيع المنتجات النفطية'!C24+'[1]أسواق مركزية'!C24+[1]صندوق!C24+'[1]مناطق حرة'!C24+'[1]معارض والخدمات التجارية'!C24+'[1]تجارة الحبوب'!C24+'[1]تجارة المواد الغذائية'!C24+'[1]تجهيزات زراعية'!C24+'[1]تجارة المواد الانشائية'!C24+'[1]تسويق الادوية'!C24+[1]نفط!C24</f>
        <v>3547712546</v>
      </c>
      <c r="D24" s="11">
        <v>45</v>
      </c>
      <c r="E24" s="12" t="s">
        <v>48</v>
      </c>
      <c r="F24" s="9">
        <f>[1]سيارات!F24+'[1]توزيع المنتجات النفطية'!F24+'[1]أسواق مركزية'!F24+[1]صندوق!F24+'[1]مناطق حرة'!F24+'[1]معارض والخدمات التجارية'!F24+'[1]تجارة الحبوب'!F24+'[1]تجارة المواد الغذائية'!F24+'[1]تجهيزات زراعية'!F24+'[1]تجارة المواد الانشائية'!F24+'[1]تسويق الادوية'!F24+[1]نفط!F24</f>
        <v>-1364462</v>
      </c>
    </row>
    <row r="25" spans="1:6" ht="17.25" customHeight="1" thickBot="1" x14ac:dyDescent="0.25">
      <c r="A25" s="5">
        <v>22</v>
      </c>
      <c r="B25" s="10" t="s">
        <v>49</v>
      </c>
      <c r="C25" s="7">
        <f>[1]سيارات!C25+'[1]توزيع المنتجات النفطية'!C25+'[1]أسواق مركزية'!C25+[1]صندوق!C25+'[1]مناطق حرة'!C25+'[1]معارض والخدمات التجارية'!C25+'[1]تجارة الحبوب'!C25+'[1]تجارة المواد الغذائية'!C25+'[1]تجهيزات زراعية'!C25+'[1]تجارة المواد الانشائية'!C25+'[1]تسويق الادوية'!C25+[1]نفط!C25</f>
        <v>63786081</v>
      </c>
      <c r="D25" s="11">
        <v>46</v>
      </c>
      <c r="E25" s="12" t="s">
        <v>50</v>
      </c>
      <c r="F25" s="9">
        <f>[1]سيارات!F25+'[1]توزيع المنتجات النفطية'!F25+'[1]أسواق مركزية'!F25+[1]صندوق!F25+'[1]مناطق حرة'!F25+'[1]معارض والخدمات التجارية'!F25+'[1]تجارة الحبوب'!F25+'[1]تجارة المواد الغذائية'!F25+'[1]تجهيزات زراعية'!F25+'[1]تجارة المواد الانشائية'!F25+'[1]تسويق الادوية'!F25+[1]نفط!F25</f>
        <v>-3913944</v>
      </c>
    </row>
    <row r="26" spans="1:6" ht="17.25" customHeight="1" thickBot="1" x14ac:dyDescent="0.25">
      <c r="A26" s="13">
        <v>23</v>
      </c>
      <c r="B26" s="14" t="s">
        <v>51</v>
      </c>
      <c r="C26" s="7">
        <f>[1]سيارات!C26+'[1]توزيع المنتجات النفطية'!C26+'[1]أسواق مركزية'!C26+[1]صندوق!C26+'[1]مناطق حرة'!C26+'[1]معارض والخدمات التجارية'!C26+'[1]تجارة الحبوب'!C26+'[1]تجارة المواد الغذائية'!C26+'[1]تجهيزات زراعية'!C26+'[1]تجارة المواد الانشائية'!C26+'[1]تسويق الادوية'!C26+[1]نفط!C26</f>
        <v>4550359180</v>
      </c>
      <c r="D26" s="15">
        <v>47</v>
      </c>
      <c r="E26" s="16" t="s">
        <v>52</v>
      </c>
      <c r="F26" s="9">
        <f>[1]سيارات!F26+'[1]توزيع المنتجات النفطية'!F26+'[1]أسواق مركزية'!F26+[1]صندوق!F26+'[1]مناطق حرة'!F26+'[1]معارض والخدمات التجارية'!F26+'[1]تجارة الحبوب'!F26+'[1]تجارة المواد الغذائية'!F26+'[1]تجهيزات زراعية'!F26+'[1]تجارة المواد الانشائية'!F26+'[1]تسويق الادوية'!F26+[1]نفط!F26</f>
        <v>971521175</v>
      </c>
    </row>
    <row r="27" spans="1:6" ht="17.25" customHeight="1" thickBot="1" x14ac:dyDescent="0.25">
      <c r="A27" s="5">
        <v>24</v>
      </c>
      <c r="B27" s="17" t="s">
        <v>53</v>
      </c>
      <c r="C27" s="7">
        <f>[1]سيارات!C27+'[1]توزيع المنتجات النفطية'!C27+'[1]أسواق مركزية'!C27+[1]صندوق!C27+'[1]مناطق حرة'!C27+'[1]معارض والخدمات التجارية'!C27+'[1]تجارة الحبوب'!C27+'[1]تجارة المواد الغذائية'!C27+'[1]تجهيزات زراعية'!C27+'[1]تجارة المواد الانشائية'!C27+'[1]تسويق الادوية'!C27+[1]نفط!C27</f>
        <v>34320801855</v>
      </c>
      <c r="D27" s="11">
        <v>48</v>
      </c>
      <c r="E27" s="12" t="s">
        <v>54</v>
      </c>
      <c r="F27" s="9">
        <f>[1]سيارات!F27+'[1]توزيع المنتجات النفطية'!F27+'[1]أسواق مركزية'!F27+[1]صندوق!F27+'[1]مناطق حرة'!F27+'[1]معارض والخدمات التجارية'!F27+'[1]تجارة الحبوب'!F27+'[1]تجارة المواد الغذائية'!F27+'[1]تجهيزات زراعية'!F27+'[1]تجارة المواد الانشائية'!F27+'[1]تسويق الادوية'!F27+[1]نفط!F27</f>
        <v>511546723</v>
      </c>
    </row>
    <row r="28" spans="1:6" ht="17.25" hidden="1" customHeight="1" x14ac:dyDescent="0.2">
      <c r="A28" s="18" t="s">
        <v>55</v>
      </c>
      <c r="B28" s="19"/>
      <c r="C28" s="20"/>
      <c r="D28" s="21"/>
      <c r="E28" s="22"/>
    </row>
    <row r="29" spans="1:6" ht="17.25" hidden="1" customHeight="1" x14ac:dyDescent="0.2">
      <c r="A29" s="23" t="s">
        <v>56</v>
      </c>
      <c r="B29" s="23"/>
      <c r="C29" s="24">
        <f>C11-C27</f>
        <v>0</v>
      </c>
      <c r="E29" s="25">
        <f>F19+F23+F24+F25</f>
        <v>1582307305</v>
      </c>
      <c r="F29" s="25">
        <f>F18-E29</f>
        <v>0</v>
      </c>
    </row>
    <row r="30" spans="1:6" ht="17.25" hidden="1" customHeight="1" x14ac:dyDescent="0.2">
      <c r="A30" s="23" t="s">
        <v>57</v>
      </c>
      <c r="B30" s="23"/>
      <c r="C30" s="20"/>
    </row>
    <row r="31" spans="1:6" ht="17.25" hidden="1" customHeight="1" x14ac:dyDescent="0.2">
      <c r="A31" s="23" t="s">
        <v>58</v>
      </c>
      <c r="B31" s="23"/>
      <c r="C31" s="20"/>
    </row>
    <row r="32" spans="1:6" ht="17.25" hidden="1" customHeight="1" x14ac:dyDescent="0.2">
      <c r="A32" s="53" t="s">
        <v>59</v>
      </c>
      <c r="B32" s="53"/>
      <c r="C32" s="53"/>
    </row>
    <row r="33" spans="1:4" ht="17.25" hidden="1" customHeight="1" x14ac:dyDescent="0.2">
      <c r="A33" s="26" t="s">
        <v>60</v>
      </c>
      <c r="B33" s="27"/>
      <c r="C33" s="27" t="s">
        <v>61</v>
      </c>
      <c r="D33" s="28" t="s">
        <v>62</v>
      </c>
    </row>
    <row r="34" spans="1:4" ht="17.25" hidden="1" customHeight="1" x14ac:dyDescent="0.2">
      <c r="A34" s="26" t="s">
        <v>63</v>
      </c>
      <c r="B34" s="27"/>
      <c r="C34" s="29">
        <f>F9/F26</f>
        <v>-3.4098898472284973</v>
      </c>
      <c r="D34" s="30"/>
    </row>
    <row r="35" spans="1:4" ht="17.25" hidden="1" customHeight="1" x14ac:dyDescent="0.2">
      <c r="A35" s="26" t="s">
        <v>64</v>
      </c>
      <c r="B35" s="27"/>
      <c r="C35" s="29">
        <f>F9/C12</f>
        <v>-2.3161760341814923</v>
      </c>
      <c r="D35" s="30"/>
    </row>
    <row r="36" spans="1:4" ht="17.25" hidden="1" customHeight="1" x14ac:dyDescent="0.2">
      <c r="A36" s="26" t="s">
        <v>65</v>
      </c>
      <c r="B36" s="27"/>
      <c r="C36" s="29">
        <f>C23/C10</f>
        <v>1.1191689550850792</v>
      </c>
      <c r="D36" s="30"/>
    </row>
    <row r="37" spans="1:4" ht="17.25" hidden="1" customHeight="1" x14ac:dyDescent="0.2">
      <c r="A37" s="26" t="s">
        <v>66</v>
      </c>
      <c r="B37" s="27"/>
      <c r="C37" s="29">
        <f>C22/C10</f>
        <v>0.19155959712312207</v>
      </c>
      <c r="D37" s="30"/>
    </row>
    <row r="38" spans="1:4" ht="17.25" hidden="1" customHeight="1" x14ac:dyDescent="0.2">
      <c r="A38" s="26" t="s">
        <v>67</v>
      </c>
      <c r="B38" s="27"/>
      <c r="C38" s="29"/>
      <c r="D38" s="31">
        <f>C18/C24*100</f>
        <v>34.933949972845404</v>
      </c>
    </row>
    <row r="39" spans="1:4" ht="17.25" hidden="1" customHeight="1" x14ac:dyDescent="0.2">
      <c r="A39" s="26" t="s">
        <v>68</v>
      </c>
      <c r="B39" s="27"/>
      <c r="C39" s="29"/>
      <c r="D39" s="31">
        <f>F19/C26*100</f>
        <v>16.271826502276244</v>
      </c>
    </row>
    <row r="40" spans="1:4" ht="17.25" hidden="1" customHeight="1" x14ac:dyDescent="0.2">
      <c r="A40" s="26" t="s">
        <v>69</v>
      </c>
      <c r="B40" s="27"/>
      <c r="C40" s="29"/>
      <c r="D40" s="31">
        <f>C8/C27*100</f>
        <v>0.7284726564847912</v>
      </c>
    </row>
    <row r="41" spans="1:4" ht="17.25" hidden="1" customHeight="1" x14ac:dyDescent="0.2">
      <c r="A41" s="26" t="s">
        <v>70</v>
      </c>
      <c r="B41" s="27"/>
      <c r="C41" s="29">
        <f>C9/F14</f>
        <v>2.8808552704947905</v>
      </c>
      <c r="D41" s="31"/>
    </row>
    <row r="42" spans="1:4" ht="17.25" hidden="1" customHeight="1" x14ac:dyDescent="0.2">
      <c r="A42" s="26" t="s">
        <v>71</v>
      </c>
      <c r="B42" s="27"/>
      <c r="C42" s="29">
        <f>F19/F14</f>
        <v>0.46876777139659331</v>
      </c>
      <c r="D42" s="31"/>
    </row>
    <row r="43" spans="1:4" ht="17.25" hidden="1" customHeight="1" x14ac:dyDescent="0.2">
      <c r="A43" s="26" t="s">
        <v>72</v>
      </c>
      <c r="B43" s="27"/>
      <c r="C43" s="29"/>
      <c r="D43" s="31">
        <f>C6/C27*100</f>
        <v>12.225518662783585</v>
      </c>
    </row>
    <row r="44" spans="1:4" ht="17.25" hidden="1" customHeight="1" x14ac:dyDescent="0.2">
      <c r="A44" s="26" t="s">
        <v>73</v>
      </c>
      <c r="B44" s="27"/>
      <c r="C44" s="29">
        <f>F19/C4</f>
        <v>54.871676543807133</v>
      </c>
      <c r="D44" s="31"/>
    </row>
    <row r="45" spans="1:4" ht="17.25" hidden="1" customHeight="1" x14ac:dyDescent="0.2">
      <c r="A45" s="32" t="s">
        <v>74</v>
      </c>
      <c r="B45" s="33"/>
      <c r="C45" s="29">
        <f>F5/C15</f>
        <v>0.6488314937223697</v>
      </c>
      <c r="D45" s="31"/>
    </row>
    <row r="46" spans="1:4" ht="17.25" hidden="1" customHeight="1" x14ac:dyDescent="0.2">
      <c r="A46" s="20"/>
      <c r="B46" s="20"/>
      <c r="C46" s="20"/>
    </row>
    <row r="47" spans="1:4" ht="17.25" hidden="1" customHeight="1" x14ac:dyDescent="0.2">
      <c r="A47" s="20"/>
      <c r="B47" s="20"/>
      <c r="C47" s="20"/>
    </row>
    <row r="48" spans="1:4" ht="17.25" hidden="1" customHeight="1" x14ac:dyDescent="0.2">
      <c r="A48" s="20"/>
      <c r="B48" s="20"/>
      <c r="C48" s="20"/>
    </row>
    <row r="49" ht="17.25" hidden="1" customHeight="1" x14ac:dyDescent="0.2"/>
    <row r="50" ht="17.25" hidden="1" customHeight="1" x14ac:dyDescent="0.2"/>
    <row r="51" ht="17.25" hidden="1" customHeight="1" x14ac:dyDescent="0.2"/>
    <row r="52" ht="17.25" hidden="1" customHeight="1" x14ac:dyDescent="0.2"/>
    <row r="53" ht="17.25" hidden="1" customHeight="1" x14ac:dyDescent="0.2"/>
    <row r="54" ht="17.25" hidden="1" customHeight="1" x14ac:dyDescent="0.2"/>
    <row r="55" ht="17.25" hidden="1" customHeight="1" x14ac:dyDescent="0.2"/>
    <row r="56" ht="17.25" hidden="1" customHeight="1" x14ac:dyDescent="0.2"/>
    <row r="57" ht="17.25" hidden="1" customHeight="1" x14ac:dyDescent="0.2"/>
    <row r="58" ht="17.25" hidden="1" customHeight="1" x14ac:dyDescent="0.2"/>
    <row r="59" ht="17.25" hidden="1" customHeight="1" x14ac:dyDescent="0.2"/>
    <row r="60" ht="17.25" hidden="1" customHeight="1" x14ac:dyDescent="0.2"/>
    <row r="61" ht="17.25" hidden="1" customHeight="1" x14ac:dyDescent="0.2"/>
    <row r="62" ht="17.25" hidden="1" customHeight="1" x14ac:dyDescent="0.2"/>
    <row r="63" ht="17.25" hidden="1" customHeight="1" x14ac:dyDescent="0.2"/>
    <row r="64" ht="17.25" hidden="1" customHeight="1" x14ac:dyDescent="0.2"/>
    <row r="65" ht="17.25" hidden="1" customHeight="1" x14ac:dyDescent="0.2"/>
    <row r="66" ht="17.25" hidden="1" customHeight="1" x14ac:dyDescent="0.2"/>
    <row r="67" ht="17.25" hidden="1" customHeight="1" x14ac:dyDescent="0.2"/>
    <row r="68" ht="17.25" hidden="1" customHeight="1" x14ac:dyDescent="0.2"/>
    <row r="69" ht="17.25" hidden="1" customHeight="1" x14ac:dyDescent="0.2"/>
    <row r="70" ht="17.25" hidden="1" customHeight="1" x14ac:dyDescent="0.2"/>
    <row r="71" ht="17.25" hidden="1" customHeight="1" x14ac:dyDescent="0.2"/>
    <row r="72" ht="17.25" hidden="1" customHeight="1" x14ac:dyDescent="0.2"/>
    <row r="73" ht="17.25" hidden="1" customHeight="1" x14ac:dyDescent="0.2"/>
    <row r="74" ht="17.25" hidden="1" customHeight="1" x14ac:dyDescent="0.2"/>
    <row r="75" ht="17.25" hidden="1" customHeight="1" x14ac:dyDescent="0.2"/>
    <row r="76" ht="17.25" hidden="1" customHeight="1" x14ac:dyDescent="0.2"/>
    <row r="77" ht="17.25" hidden="1" customHeight="1" x14ac:dyDescent="0.2"/>
    <row r="78" ht="17.25" hidden="1" customHeight="1" x14ac:dyDescent="0.2"/>
    <row r="79" ht="17.25" hidden="1" customHeight="1" x14ac:dyDescent="0.2"/>
    <row r="80" ht="17.25" hidden="1" customHeight="1" x14ac:dyDescent="0.2"/>
    <row r="81" ht="17.25" hidden="1" customHeight="1" x14ac:dyDescent="0.2"/>
    <row r="82" ht="17.25" hidden="1" customHeight="1" x14ac:dyDescent="0.2"/>
    <row r="83" ht="17.25" hidden="1" customHeight="1" x14ac:dyDescent="0.2"/>
    <row r="84" ht="17.25" hidden="1" customHeight="1" x14ac:dyDescent="0.2"/>
    <row r="85" ht="17.25" hidden="1" customHeight="1" x14ac:dyDescent="0.2"/>
    <row r="86" ht="17.25" hidden="1" customHeight="1" x14ac:dyDescent="0.2"/>
    <row r="87" ht="17.25" hidden="1" customHeight="1" x14ac:dyDescent="0.2"/>
    <row r="88" ht="17.25" hidden="1" customHeight="1" x14ac:dyDescent="0.2"/>
    <row r="89" ht="17.25" hidden="1" customHeight="1" x14ac:dyDescent="0.2"/>
    <row r="90" ht="17.25" hidden="1" customHeight="1" x14ac:dyDescent="0.2"/>
    <row r="91" ht="17.25" hidden="1" customHeight="1" x14ac:dyDescent="0.2"/>
    <row r="92" ht="17.25" hidden="1" customHeight="1" x14ac:dyDescent="0.2"/>
    <row r="93" ht="17.25" hidden="1" customHeight="1" x14ac:dyDescent="0.2"/>
    <row r="94" ht="17.25" hidden="1" customHeight="1" x14ac:dyDescent="0.2"/>
    <row r="95" ht="17.25" hidden="1" customHeight="1" x14ac:dyDescent="0.2"/>
    <row r="96" ht="17.25" hidden="1" customHeight="1" x14ac:dyDescent="0.2"/>
    <row r="97" spans="1:4" ht="17.25" hidden="1" customHeight="1" x14ac:dyDescent="0.2"/>
    <row r="98" spans="1:4" ht="17.25" hidden="1" customHeight="1" x14ac:dyDescent="0.2"/>
    <row r="99" spans="1:4" ht="17.25" hidden="1" customHeight="1" x14ac:dyDescent="0.2"/>
    <row r="100" spans="1:4" ht="17.25" hidden="1" customHeight="1" x14ac:dyDescent="0.2"/>
    <row r="101" spans="1:4" ht="17.25" hidden="1" customHeight="1" x14ac:dyDescent="0.2"/>
    <row r="102" spans="1:4" ht="17.25" hidden="1" customHeight="1" x14ac:dyDescent="0.2"/>
    <row r="103" spans="1:4" ht="17.25" hidden="1" customHeight="1" x14ac:dyDescent="0.2">
      <c r="A103" s="34"/>
      <c r="B103" s="35" t="s">
        <v>75</v>
      </c>
      <c r="C103" s="36"/>
      <c r="D103" s="37"/>
    </row>
    <row r="104" spans="1:4" ht="17.25" hidden="1" customHeight="1" x14ac:dyDescent="0.2">
      <c r="A104" s="34">
        <v>32</v>
      </c>
      <c r="B104" s="38" t="s">
        <v>76</v>
      </c>
      <c r="C104" s="36"/>
      <c r="D104" s="37"/>
    </row>
    <row r="105" spans="1:4" ht="17.25" hidden="1" customHeight="1" x14ac:dyDescent="0.2">
      <c r="A105" s="34">
        <v>321</v>
      </c>
      <c r="B105" s="39" t="s">
        <v>77</v>
      </c>
      <c r="C105" s="36"/>
      <c r="D105" s="37"/>
    </row>
    <row r="106" spans="1:4" ht="17.25" hidden="1" customHeight="1" x14ac:dyDescent="0.2">
      <c r="A106" s="34">
        <v>322</v>
      </c>
      <c r="B106" s="40" t="s">
        <v>78</v>
      </c>
      <c r="C106" s="36">
        <v>14184</v>
      </c>
      <c r="D106" s="37"/>
    </row>
    <row r="107" spans="1:4" ht="17.25" hidden="1" customHeight="1" x14ac:dyDescent="0.2">
      <c r="A107" s="34">
        <v>323</v>
      </c>
      <c r="B107" s="41" t="s">
        <v>79</v>
      </c>
      <c r="C107" s="36">
        <v>659</v>
      </c>
      <c r="D107" s="37"/>
    </row>
    <row r="108" spans="1:4" ht="17.25" hidden="1" customHeight="1" x14ac:dyDescent="0.2">
      <c r="A108" s="34">
        <v>324</v>
      </c>
      <c r="B108" s="41" t="s">
        <v>80</v>
      </c>
      <c r="C108" s="36"/>
      <c r="D108" s="37"/>
    </row>
    <row r="109" spans="1:4" ht="17.25" hidden="1" customHeight="1" x14ac:dyDescent="0.2">
      <c r="A109" s="34">
        <v>3251</v>
      </c>
      <c r="B109" s="41" t="s">
        <v>81</v>
      </c>
      <c r="C109" s="36">
        <v>1014</v>
      </c>
      <c r="D109" s="37"/>
    </row>
    <row r="110" spans="1:4" ht="17.25" hidden="1" customHeight="1" x14ac:dyDescent="0.2">
      <c r="A110" s="34">
        <v>3252</v>
      </c>
      <c r="B110" s="41" t="s">
        <v>82</v>
      </c>
      <c r="C110" s="36">
        <v>240</v>
      </c>
      <c r="D110" s="37"/>
    </row>
    <row r="111" spans="1:4" ht="17.25" hidden="1" customHeight="1" x14ac:dyDescent="0.2">
      <c r="A111" s="34">
        <v>3253</v>
      </c>
      <c r="B111" s="41" t="s">
        <v>83</v>
      </c>
      <c r="C111" s="36"/>
      <c r="D111" s="37"/>
    </row>
    <row r="112" spans="1:4" ht="17.25" hidden="1" customHeight="1" x14ac:dyDescent="0.2">
      <c r="A112" s="34">
        <v>3254</v>
      </c>
      <c r="B112" s="41" t="s">
        <v>84</v>
      </c>
      <c r="C112" s="36"/>
      <c r="D112" s="37"/>
    </row>
    <row r="113" spans="1:4" ht="17.25" hidden="1" customHeight="1" x14ac:dyDescent="0.2">
      <c r="A113" s="34">
        <v>3261</v>
      </c>
      <c r="B113" s="41" t="s">
        <v>85</v>
      </c>
      <c r="C113" s="36"/>
      <c r="D113" s="37"/>
    </row>
    <row r="114" spans="1:4" ht="17.25" hidden="1" customHeight="1" x14ac:dyDescent="0.2">
      <c r="A114" s="34">
        <v>3262</v>
      </c>
      <c r="B114" s="41" t="s">
        <v>86</v>
      </c>
      <c r="C114" s="36"/>
      <c r="D114" s="37"/>
    </row>
    <row r="115" spans="1:4" ht="17.25" hidden="1" customHeight="1" x14ac:dyDescent="0.2">
      <c r="A115" s="34">
        <v>3263</v>
      </c>
      <c r="B115" s="41" t="s">
        <v>87</v>
      </c>
      <c r="C115" s="36"/>
      <c r="D115" s="37"/>
    </row>
    <row r="116" spans="1:4" ht="17.25" hidden="1" customHeight="1" x14ac:dyDescent="0.2">
      <c r="A116" s="42">
        <v>3271</v>
      </c>
      <c r="B116" s="41" t="s">
        <v>88</v>
      </c>
      <c r="C116" s="43">
        <v>198</v>
      </c>
      <c r="D116" s="44"/>
    </row>
    <row r="117" spans="1:4" ht="17.25" hidden="1" customHeight="1" x14ac:dyDescent="0.2">
      <c r="A117" s="34">
        <v>3272</v>
      </c>
      <c r="B117" s="41" t="s">
        <v>89</v>
      </c>
      <c r="C117" s="43">
        <v>3219</v>
      </c>
      <c r="D117" s="44"/>
    </row>
    <row r="118" spans="1:4" ht="17.25" hidden="1" customHeight="1" x14ac:dyDescent="0.2">
      <c r="A118" s="34">
        <v>329</v>
      </c>
      <c r="B118" s="41" t="s">
        <v>90</v>
      </c>
      <c r="C118" s="43"/>
      <c r="D118" s="44"/>
    </row>
    <row r="119" spans="1:4" ht="17.25" hidden="1" customHeight="1" x14ac:dyDescent="0.2">
      <c r="A119" s="34">
        <v>33</v>
      </c>
      <c r="B119" s="40" t="s">
        <v>91</v>
      </c>
      <c r="C119" s="43"/>
      <c r="D119" s="44"/>
    </row>
    <row r="120" spans="1:4" ht="17.25" hidden="1" customHeight="1" x14ac:dyDescent="0.2">
      <c r="A120" s="42">
        <v>3311</v>
      </c>
      <c r="B120" s="41" t="s">
        <v>92</v>
      </c>
      <c r="C120" s="43"/>
      <c r="D120" s="44"/>
    </row>
    <row r="121" spans="1:4" ht="17.25" hidden="1" customHeight="1" x14ac:dyDescent="0.2">
      <c r="A121" s="42">
        <v>3312</v>
      </c>
      <c r="B121" s="41" t="s">
        <v>93</v>
      </c>
      <c r="C121" s="43"/>
      <c r="D121" s="44"/>
    </row>
    <row r="122" spans="1:4" ht="17.25" hidden="1" customHeight="1" x14ac:dyDescent="0.2">
      <c r="A122" s="42">
        <v>3313</v>
      </c>
      <c r="B122" s="41" t="s">
        <v>94</v>
      </c>
      <c r="C122" s="43">
        <v>65</v>
      </c>
      <c r="D122" s="44"/>
    </row>
    <row r="123" spans="1:4" ht="17.25" hidden="1" customHeight="1" x14ac:dyDescent="0.2">
      <c r="A123" s="42">
        <v>3314</v>
      </c>
      <c r="B123" s="41" t="s">
        <v>95</v>
      </c>
      <c r="C123" s="43">
        <v>203</v>
      </c>
      <c r="D123" s="44"/>
    </row>
    <row r="124" spans="1:4" ht="17.25" hidden="1" customHeight="1" x14ac:dyDescent="0.2">
      <c r="A124" s="42">
        <v>3315</v>
      </c>
      <c r="B124" s="45" t="s">
        <v>96</v>
      </c>
      <c r="C124" s="43"/>
      <c r="D124" s="44"/>
    </row>
    <row r="125" spans="1:4" ht="17.25" hidden="1" customHeight="1" x14ac:dyDescent="0.2">
      <c r="A125" s="42">
        <v>3316</v>
      </c>
      <c r="B125" s="41" t="s">
        <v>97</v>
      </c>
      <c r="C125" s="43">
        <v>85</v>
      </c>
      <c r="D125" s="44"/>
    </row>
    <row r="126" spans="1:4" ht="17.25" hidden="1" customHeight="1" x14ac:dyDescent="0.2">
      <c r="A126" s="34">
        <v>332</v>
      </c>
      <c r="B126" s="41" t="s">
        <v>98</v>
      </c>
      <c r="C126" s="43">
        <v>500</v>
      </c>
      <c r="D126" s="44"/>
    </row>
    <row r="127" spans="1:4" ht="17.25" hidden="1" customHeight="1" x14ac:dyDescent="0.2">
      <c r="A127" s="34">
        <v>3331</v>
      </c>
      <c r="B127" s="41" t="s">
        <v>99</v>
      </c>
      <c r="C127" s="43">
        <v>425</v>
      </c>
      <c r="D127" s="44"/>
    </row>
    <row r="128" spans="1:4" ht="17.25" hidden="1" customHeight="1" x14ac:dyDescent="0.2">
      <c r="A128" s="34">
        <v>3332</v>
      </c>
      <c r="B128" s="41" t="s">
        <v>100</v>
      </c>
      <c r="C128" s="43">
        <v>187</v>
      </c>
      <c r="D128" s="44"/>
    </row>
    <row r="129" spans="1:4" ht="17.25" hidden="1" customHeight="1" x14ac:dyDescent="0.2">
      <c r="A129" s="34">
        <v>3333</v>
      </c>
      <c r="B129" s="41" t="s">
        <v>101</v>
      </c>
      <c r="C129" s="43">
        <v>65</v>
      </c>
      <c r="D129" s="44"/>
    </row>
    <row r="130" spans="1:4" ht="17.25" hidden="1" customHeight="1" x14ac:dyDescent="0.2">
      <c r="A130" s="34">
        <v>3334</v>
      </c>
      <c r="B130" s="41" t="s">
        <v>102</v>
      </c>
      <c r="C130" s="43"/>
      <c r="D130" s="44"/>
    </row>
    <row r="131" spans="1:4" ht="17.25" hidden="1" customHeight="1" x14ac:dyDescent="0.2">
      <c r="A131" s="34">
        <v>3335</v>
      </c>
      <c r="B131" s="41" t="s">
        <v>103</v>
      </c>
      <c r="C131" s="43"/>
      <c r="D131" s="44"/>
    </row>
    <row r="132" spans="1:4" ht="17.25" hidden="1" customHeight="1" x14ac:dyDescent="0.2">
      <c r="A132" s="34">
        <v>3342</v>
      </c>
      <c r="B132" s="41" t="s">
        <v>104</v>
      </c>
      <c r="C132" s="43"/>
      <c r="D132" s="44"/>
    </row>
    <row r="133" spans="1:4" ht="17.25" hidden="1" customHeight="1" x14ac:dyDescent="0.2">
      <c r="A133" s="34">
        <v>33431</v>
      </c>
      <c r="B133" s="45" t="s">
        <v>105</v>
      </c>
      <c r="C133" s="43">
        <v>280</v>
      </c>
      <c r="D133" s="44"/>
    </row>
    <row r="134" spans="1:4" ht="17.25" hidden="1" customHeight="1" x14ac:dyDescent="0.2">
      <c r="A134" s="34">
        <v>33432</v>
      </c>
      <c r="B134" s="45" t="s">
        <v>106</v>
      </c>
      <c r="C134" s="43"/>
      <c r="D134" s="44"/>
    </row>
    <row r="135" spans="1:4" ht="17.25" hidden="1" customHeight="1" x14ac:dyDescent="0.2">
      <c r="A135" s="34">
        <v>3344</v>
      </c>
      <c r="B135" s="45" t="s">
        <v>107</v>
      </c>
      <c r="C135" s="43">
        <v>3255</v>
      </c>
      <c r="D135" s="44"/>
    </row>
    <row r="136" spans="1:4" ht="17.25" hidden="1" customHeight="1" x14ac:dyDescent="0.2">
      <c r="A136" s="34">
        <v>3352</v>
      </c>
      <c r="B136" s="45" t="s">
        <v>108</v>
      </c>
      <c r="C136" s="43"/>
      <c r="D136" s="44"/>
    </row>
    <row r="137" spans="1:4" ht="17.25" hidden="1" customHeight="1" x14ac:dyDescent="0.2">
      <c r="A137" s="34">
        <v>3353</v>
      </c>
      <c r="B137" s="45" t="s">
        <v>109</v>
      </c>
      <c r="C137" s="43"/>
      <c r="D137" s="44"/>
    </row>
    <row r="138" spans="1:4" ht="17.25" hidden="1" customHeight="1" x14ac:dyDescent="0.2">
      <c r="A138" s="34">
        <v>3354</v>
      </c>
      <c r="B138" s="45" t="s">
        <v>110</v>
      </c>
      <c r="C138" s="43">
        <v>1834</v>
      </c>
      <c r="D138" s="44"/>
    </row>
    <row r="139" spans="1:4" ht="17.25" hidden="1" customHeight="1" x14ac:dyDescent="0.2">
      <c r="A139" s="34">
        <v>3355</v>
      </c>
      <c r="B139" s="45" t="s">
        <v>111</v>
      </c>
      <c r="C139" s="43"/>
      <c r="D139" s="44"/>
    </row>
    <row r="140" spans="1:4" ht="17.25" hidden="1" customHeight="1" x14ac:dyDescent="0.2">
      <c r="A140" s="42">
        <v>3356</v>
      </c>
      <c r="B140" s="45" t="s">
        <v>112</v>
      </c>
      <c r="C140" s="43"/>
      <c r="D140" s="44"/>
    </row>
    <row r="141" spans="1:4" ht="17.25" hidden="1" customHeight="1" x14ac:dyDescent="0.2">
      <c r="A141" s="42">
        <v>3361</v>
      </c>
      <c r="B141" s="45" t="s">
        <v>113</v>
      </c>
      <c r="C141" s="43">
        <v>3000</v>
      </c>
      <c r="D141" s="44"/>
    </row>
    <row r="142" spans="1:4" ht="17.25" hidden="1" customHeight="1" x14ac:dyDescent="0.2">
      <c r="A142" s="42">
        <v>3362</v>
      </c>
      <c r="B142" s="45" t="s">
        <v>114</v>
      </c>
      <c r="C142" s="43"/>
      <c r="D142" s="44"/>
    </row>
    <row r="143" spans="1:4" ht="17.25" hidden="1" customHeight="1" x14ac:dyDescent="0.2">
      <c r="A143" s="34">
        <v>3363</v>
      </c>
      <c r="B143" s="45" t="s">
        <v>115</v>
      </c>
      <c r="C143" s="43">
        <v>14800</v>
      </c>
      <c r="D143" s="44"/>
    </row>
    <row r="144" spans="1:4" ht="17.25" hidden="1" customHeight="1" x14ac:dyDescent="0.2">
      <c r="A144" s="34">
        <v>3364</v>
      </c>
      <c r="B144" s="45" t="s">
        <v>116</v>
      </c>
      <c r="C144" s="43"/>
      <c r="D144" s="44"/>
    </row>
    <row r="145" spans="1:4" ht="17.25" hidden="1" customHeight="1" x14ac:dyDescent="0.2">
      <c r="A145" s="34">
        <v>3365</v>
      </c>
      <c r="B145" s="45" t="s">
        <v>117</v>
      </c>
      <c r="C145" s="43">
        <f>7909+13115</f>
        <v>21024</v>
      </c>
      <c r="D145" s="44"/>
    </row>
    <row r="146" spans="1:4" ht="17.25" hidden="1" customHeight="1" x14ac:dyDescent="0.2">
      <c r="A146" s="34">
        <v>3366</v>
      </c>
      <c r="B146" s="45" t="s">
        <v>118</v>
      </c>
      <c r="C146" s="43">
        <v>1053</v>
      </c>
      <c r="D146" s="44"/>
    </row>
    <row r="147" spans="1:4" ht="17.25" hidden="1" customHeight="1" x14ac:dyDescent="0.2">
      <c r="A147" s="42">
        <v>3367</v>
      </c>
      <c r="B147" s="45" t="s">
        <v>119</v>
      </c>
      <c r="C147" s="43"/>
      <c r="D147" s="44"/>
    </row>
    <row r="148" spans="1:4" ht="17.25" hidden="1" customHeight="1" x14ac:dyDescent="0.2">
      <c r="A148" s="34">
        <v>3369</v>
      </c>
      <c r="B148" s="45" t="s">
        <v>120</v>
      </c>
      <c r="C148" s="43">
        <v>193</v>
      </c>
      <c r="D148" s="44"/>
    </row>
    <row r="149" spans="1:4" ht="17.25" hidden="1" customHeight="1" x14ac:dyDescent="0.2">
      <c r="A149" s="34">
        <v>3834</v>
      </c>
      <c r="B149" s="46" t="s">
        <v>121</v>
      </c>
      <c r="C149" s="43"/>
      <c r="D149" s="44"/>
    </row>
    <row r="150" spans="1:4" ht="17.25" hidden="1" customHeight="1" x14ac:dyDescent="0.2">
      <c r="A150" s="34">
        <v>34</v>
      </c>
      <c r="B150" s="46" t="s">
        <v>122</v>
      </c>
      <c r="C150" s="43"/>
      <c r="D150" s="44"/>
    </row>
    <row r="151" spans="1:4" ht="17.25" hidden="1" customHeight="1" x14ac:dyDescent="0.2">
      <c r="A151" s="34"/>
      <c r="B151" s="47" t="s">
        <v>123</v>
      </c>
      <c r="C151" s="43">
        <f>SUM(C105:C150)</f>
        <v>66483</v>
      </c>
      <c r="D151" s="44"/>
    </row>
    <row r="152" spans="1:4" ht="17.25" hidden="1" customHeight="1" x14ac:dyDescent="0.2">
      <c r="A152" s="34"/>
      <c r="B152" s="41"/>
      <c r="C152" s="43"/>
      <c r="D152" s="44"/>
    </row>
    <row r="153" spans="1:4" ht="17.25" hidden="1" customHeight="1" x14ac:dyDescent="0.2">
      <c r="A153" s="34"/>
      <c r="B153" s="41"/>
      <c r="C153" s="43"/>
      <c r="D153" s="44"/>
    </row>
    <row r="154" spans="1:4" ht="17.25" hidden="1" customHeight="1" x14ac:dyDescent="0.2">
      <c r="A154" s="34">
        <v>48</v>
      </c>
      <c r="B154" s="40" t="s">
        <v>124</v>
      </c>
      <c r="C154" s="43"/>
      <c r="D154" s="44"/>
    </row>
    <row r="155" spans="1:4" ht="17.25" hidden="1" customHeight="1" x14ac:dyDescent="0.2">
      <c r="A155" s="34">
        <v>481</v>
      </c>
      <c r="B155" s="41" t="s">
        <v>125</v>
      </c>
      <c r="C155" s="43"/>
      <c r="D155" s="44"/>
    </row>
    <row r="156" spans="1:4" ht="17.25" hidden="1" customHeight="1" x14ac:dyDescent="0.2">
      <c r="A156" s="42">
        <v>482</v>
      </c>
      <c r="B156" s="41" t="s">
        <v>126</v>
      </c>
      <c r="C156" s="43"/>
      <c r="D156" s="44"/>
    </row>
    <row r="157" spans="1:4" ht="17.25" hidden="1" customHeight="1" x14ac:dyDescent="0.2">
      <c r="A157" s="34">
        <v>483</v>
      </c>
      <c r="B157" s="41" t="s">
        <v>127</v>
      </c>
      <c r="C157" s="43">
        <v>77451</v>
      </c>
      <c r="D157" s="44"/>
    </row>
    <row r="158" spans="1:4" ht="17.25" hidden="1" customHeight="1" x14ac:dyDescent="0.2">
      <c r="A158" s="34">
        <v>4831</v>
      </c>
      <c r="B158" s="41" t="s">
        <v>128</v>
      </c>
      <c r="C158" s="43"/>
      <c r="D158" s="44"/>
    </row>
    <row r="159" spans="1:4" ht="17.25" hidden="1" customHeight="1" x14ac:dyDescent="0.2">
      <c r="A159" s="34">
        <v>4832</v>
      </c>
      <c r="B159" s="41" t="s">
        <v>129</v>
      </c>
      <c r="C159" s="43"/>
      <c r="D159" s="44"/>
    </row>
    <row r="160" spans="1:4" ht="17.25" hidden="1" customHeight="1" x14ac:dyDescent="0.2">
      <c r="A160" s="34">
        <v>4833</v>
      </c>
      <c r="B160" s="41" t="s">
        <v>130</v>
      </c>
      <c r="C160" s="43"/>
      <c r="D160" s="44"/>
    </row>
    <row r="161" spans="1:4" ht="17.25" hidden="1" customHeight="1" x14ac:dyDescent="0.2">
      <c r="A161" s="42">
        <v>491</v>
      </c>
      <c r="B161" s="41" t="s">
        <v>131</v>
      </c>
      <c r="C161" s="43"/>
      <c r="D161" s="44"/>
    </row>
    <row r="162" spans="1:4" ht="17.25" hidden="1" customHeight="1" x14ac:dyDescent="0.2">
      <c r="A162" s="42">
        <v>492</v>
      </c>
      <c r="B162" s="48" t="s">
        <v>132</v>
      </c>
      <c r="C162" s="43"/>
      <c r="D162" s="44"/>
    </row>
    <row r="163" spans="1:4" ht="17.25" hidden="1" customHeight="1" x14ac:dyDescent="0.35">
      <c r="A163" s="34"/>
      <c r="B163" s="49" t="s">
        <v>133</v>
      </c>
      <c r="C163" s="43">
        <f>SUM(C155:C162)</f>
        <v>77451</v>
      </c>
      <c r="D163" s="44"/>
    </row>
    <row r="164" spans="1:4" ht="17.25" hidden="1" customHeight="1" x14ac:dyDescent="0.35">
      <c r="A164" s="34">
        <v>38</v>
      </c>
      <c r="B164" s="49" t="s">
        <v>134</v>
      </c>
      <c r="C164" s="43"/>
      <c r="D164" s="44"/>
    </row>
    <row r="165" spans="1:4" ht="17.25" hidden="1" customHeight="1" x14ac:dyDescent="0.2">
      <c r="A165" s="34">
        <v>381</v>
      </c>
      <c r="B165" s="46" t="s">
        <v>135</v>
      </c>
      <c r="C165" s="43"/>
      <c r="D165" s="44"/>
    </row>
    <row r="166" spans="1:4" ht="17.25" hidden="1" customHeight="1" x14ac:dyDescent="0.2">
      <c r="A166" s="34">
        <v>382</v>
      </c>
      <c r="B166" s="46" t="s">
        <v>136</v>
      </c>
      <c r="C166" s="43"/>
      <c r="D166" s="44"/>
    </row>
    <row r="167" spans="1:4" ht="17.25" hidden="1" customHeight="1" x14ac:dyDescent="0.2">
      <c r="A167" s="42">
        <v>3831</v>
      </c>
      <c r="B167" s="48" t="s">
        <v>137</v>
      </c>
      <c r="C167" s="43"/>
      <c r="D167" s="44"/>
    </row>
    <row r="168" spans="1:4" ht="17.25" hidden="1" customHeight="1" x14ac:dyDescent="0.2">
      <c r="A168" s="34">
        <v>3832</v>
      </c>
      <c r="B168" s="48" t="s">
        <v>129</v>
      </c>
      <c r="C168" s="43">
        <v>206</v>
      </c>
      <c r="D168" s="44"/>
    </row>
    <row r="169" spans="1:4" ht="17.25" hidden="1" customHeight="1" x14ac:dyDescent="0.2">
      <c r="A169" s="42">
        <v>3833</v>
      </c>
      <c r="B169" s="48" t="s">
        <v>138</v>
      </c>
      <c r="C169" s="43"/>
      <c r="D169" s="44"/>
    </row>
    <row r="170" spans="1:4" ht="17.25" hidden="1" customHeight="1" x14ac:dyDescent="0.2">
      <c r="A170" s="34">
        <v>3835</v>
      </c>
      <c r="B170" s="48" t="s">
        <v>139</v>
      </c>
      <c r="C170" s="43"/>
      <c r="D170" s="44"/>
    </row>
    <row r="171" spans="1:4" ht="17.25" hidden="1" customHeight="1" x14ac:dyDescent="0.2">
      <c r="A171" s="34">
        <v>3836</v>
      </c>
      <c r="B171" s="46" t="s">
        <v>140</v>
      </c>
      <c r="C171" s="43"/>
      <c r="D171" s="44"/>
    </row>
    <row r="172" spans="1:4" ht="17.25" hidden="1" customHeight="1" x14ac:dyDescent="0.2">
      <c r="A172" s="34">
        <v>3837</v>
      </c>
      <c r="B172" s="46" t="s">
        <v>141</v>
      </c>
      <c r="C172" s="43"/>
      <c r="D172" s="44"/>
    </row>
    <row r="173" spans="1:4" ht="17.25" hidden="1" customHeight="1" x14ac:dyDescent="0.2">
      <c r="A173" s="34">
        <v>3838</v>
      </c>
      <c r="B173" s="46" t="s">
        <v>142</v>
      </c>
      <c r="C173" s="43"/>
      <c r="D173" s="44"/>
    </row>
    <row r="174" spans="1:4" ht="17.25" hidden="1" customHeight="1" x14ac:dyDescent="0.2">
      <c r="A174" s="34">
        <v>385</v>
      </c>
      <c r="B174" s="46" t="s">
        <v>143</v>
      </c>
      <c r="C174" s="43"/>
      <c r="D174" s="44"/>
    </row>
    <row r="175" spans="1:4" ht="17.25" hidden="1" customHeight="1" x14ac:dyDescent="0.2">
      <c r="A175" s="34">
        <v>391</v>
      </c>
      <c r="B175" s="48" t="s">
        <v>144</v>
      </c>
      <c r="C175" s="43"/>
      <c r="D175" s="44"/>
    </row>
    <row r="176" spans="1:4" ht="17.25" hidden="1" customHeight="1" x14ac:dyDescent="0.2">
      <c r="A176" s="34">
        <v>392</v>
      </c>
      <c r="B176" s="48" t="s">
        <v>145</v>
      </c>
      <c r="C176" s="43"/>
      <c r="D176" s="44"/>
    </row>
    <row r="177" spans="1:4" ht="17.25" hidden="1" customHeight="1" x14ac:dyDescent="0.2">
      <c r="A177" s="34">
        <v>393</v>
      </c>
      <c r="B177" s="48" t="s">
        <v>146</v>
      </c>
      <c r="C177" s="43"/>
      <c r="D177" s="44"/>
    </row>
    <row r="178" spans="1:4" ht="17.25" hidden="1" customHeight="1" x14ac:dyDescent="0.35">
      <c r="A178" s="34"/>
      <c r="B178" s="49" t="s">
        <v>147</v>
      </c>
      <c r="C178" s="43">
        <f>SUM(C165:C177)</f>
        <v>206</v>
      </c>
      <c r="D178" s="44"/>
    </row>
    <row r="179" spans="1:4" ht="17.25" hidden="1" customHeight="1" x14ac:dyDescent="0.2">
      <c r="A179" s="34"/>
      <c r="B179" s="48"/>
      <c r="C179" s="43"/>
      <c r="D179" s="44"/>
    </row>
    <row r="180" spans="1:4" ht="17.25" hidden="1" customHeight="1" x14ac:dyDescent="0.2">
      <c r="A180" s="34"/>
      <c r="B180" s="50"/>
      <c r="C180" s="43"/>
      <c r="D180" s="44"/>
    </row>
    <row r="181" spans="1:4" ht="17.25" hidden="1" customHeight="1" x14ac:dyDescent="0.2">
      <c r="A181" s="44"/>
      <c r="B181" s="44"/>
      <c r="C181" s="43"/>
      <c r="D181" s="44"/>
    </row>
    <row r="182" spans="1:4" ht="17.25" hidden="1" customHeight="1" x14ac:dyDescent="0.2">
      <c r="A182" s="44"/>
      <c r="B182" s="44"/>
      <c r="C182" s="43"/>
      <c r="D182" s="44"/>
    </row>
  </sheetData>
  <mergeCells count="3">
    <mergeCell ref="A1:F1"/>
    <mergeCell ref="A2:B2"/>
    <mergeCell ref="A32:C32"/>
  </mergeCells>
  <printOptions horizontalCentered="1"/>
  <pageMargins left="0.39370078740157483" right="0.19685039370078741" top="0.98425196850393704" bottom="0.39370078740157483" header="0.78740157480314965" footer="0.19685039370078741"/>
  <pageSetup paperSize="9" scale="95" orientation="landscape" r:id="rId1"/>
  <headerFooter alignWithMargins="0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نشاط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Maher</cp:lastModifiedBy>
  <cp:lastPrinted>2024-03-25T05:32:44Z</cp:lastPrinted>
  <dcterms:created xsi:type="dcterms:W3CDTF">2024-03-25T05:32:11Z</dcterms:created>
  <dcterms:modified xsi:type="dcterms:W3CDTF">2024-03-25T05:33:41Z</dcterms:modified>
</cp:coreProperties>
</file>